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1840" windowHeight="13605"/>
  </bookViews>
  <sheets>
    <sheet name="Иные МБТ 2018" sheetId="2" r:id="rId1"/>
  </sheets>
  <definedNames>
    <definedName name="_xlnm.Print_Titles" localSheetId="0">'Иные МБТ 2018'!$A:$A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32" i="2" l="1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CB29" i="2" s="1"/>
  <c r="BY29" i="2" s="1"/>
  <c r="H30" i="2"/>
  <c r="H31" i="2"/>
  <c r="H32" i="2"/>
  <c r="H33" i="2"/>
  <c r="H11" i="2"/>
  <c r="CB21" i="2" l="1"/>
  <c r="BY21" i="2" s="1"/>
  <c r="CB13" i="2"/>
  <c r="BY13" i="2" s="1"/>
  <c r="CB25" i="2"/>
  <c r="BY25" i="2" s="1"/>
  <c r="CB17" i="2"/>
  <c r="BY17" i="2" s="1"/>
  <c r="CB28" i="2"/>
  <c r="BY28" i="2" s="1"/>
  <c r="CB16" i="2"/>
  <c r="BY16" i="2" s="1"/>
  <c r="CB12" i="2"/>
  <c r="BY12" i="2" s="1"/>
  <c r="CB24" i="2"/>
  <c r="BY24" i="2" s="1"/>
  <c r="CB20" i="2"/>
  <c r="BY20" i="2" s="1"/>
  <c r="CB11" i="2"/>
  <c r="BY11" i="2" s="1"/>
  <c r="CB26" i="2"/>
  <c r="BY26" i="2" s="1"/>
  <c r="CB22" i="2"/>
  <c r="BY22" i="2" s="1"/>
  <c r="CB32" i="2"/>
  <c r="CB31" i="2"/>
  <c r="BY31" i="2" s="1"/>
  <c r="CB15" i="2"/>
  <c r="BY15" i="2" s="1"/>
  <c r="CB23" i="2"/>
  <c r="BY23" i="2" s="1"/>
  <c r="BY32" i="2"/>
  <c r="CB27" i="2"/>
  <c r="BY27" i="2" s="1"/>
  <c r="CB30" i="2"/>
  <c r="BY30" i="2" s="1"/>
  <c r="CB14" i="2"/>
  <c r="BY14" i="2" s="1"/>
  <c r="CB19" i="2"/>
  <c r="BY19" i="2" s="1"/>
  <c r="CB18" i="2"/>
  <c r="BY18" i="2" s="1"/>
  <c r="AM12" i="2" l="1"/>
  <c r="AN12" i="2" s="1"/>
  <c r="AM13" i="2"/>
  <c r="CC13" i="2" s="1"/>
  <c r="BZ13" i="2" s="1"/>
  <c r="AM14" i="2"/>
  <c r="CC14" i="2" s="1"/>
  <c r="BZ14" i="2" s="1"/>
  <c r="AM15" i="2"/>
  <c r="CC15" i="2" s="1"/>
  <c r="BZ15" i="2" s="1"/>
  <c r="AM16" i="2"/>
  <c r="AN16" i="2" s="1"/>
  <c r="AM17" i="2"/>
  <c r="CC17" i="2" s="1"/>
  <c r="BZ17" i="2" s="1"/>
  <c r="AM18" i="2"/>
  <c r="CC18" i="2" s="1"/>
  <c r="BZ18" i="2" s="1"/>
  <c r="AM19" i="2"/>
  <c r="CC19" i="2" s="1"/>
  <c r="BZ19" i="2" s="1"/>
  <c r="AM20" i="2"/>
  <c r="AN20" i="2" s="1"/>
  <c r="AM21" i="2"/>
  <c r="CC21" i="2" s="1"/>
  <c r="BZ21" i="2" s="1"/>
  <c r="AM22" i="2"/>
  <c r="AN22" i="2" s="1"/>
  <c r="AM23" i="2"/>
  <c r="CC23" i="2" s="1"/>
  <c r="BZ23" i="2" s="1"/>
  <c r="AM24" i="2"/>
  <c r="AN24" i="2" s="1"/>
  <c r="AM25" i="2"/>
  <c r="CC25" i="2" s="1"/>
  <c r="BZ25" i="2" s="1"/>
  <c r="AM26" i="2"/>
  <c r="AN26" i="2" s="1"/>
  <c r="AM27" i="2"/>
  <c r="CC27" i="2" s="1"/>
  <c r="BZ27" i="2" s="1"/>
  <c r="AM28" i="2"/>
  <c r="AN28" i="2" s="1"/>
  <c r="AM29" i="2"/>
  <c r="CC29" i="2" s="1"/>
  <c r="BZ29" i="2" s="1"/>
  <c r="AM30" i="2"/>
  <c r="AN30" i="2" s="1"/>
  <c r="AM31" i="2"/>
  <c r="CC31" i="2" s="1"/>
  <c r="BZ31" i="2" s="1"/>
  <c r="AM32" i="2"/>
  <c r="AN32" i="2" s="1"/>
  <c r="AM33" i="2"/>
  <c r="AN33" i="2" s="1"/>
  <c r="AM11" i="2"/>
  <c r="AN11" i="2" s="1"/>
  <c r="AW16" i="2"/>
  <c r="AW18" i="2"/>
  <c r="AW19" i="2"/>
  <c r="AW20" i="2"/>
  <c r="AW21" i="2"/>
  <c r="AW27" i="2"/>
  <c r="AW32" i="2"/>
  <c r="AW11" i="2"/>
  <c r="AS34" i="2"/>
  <c r="AT34" i="2"/>
  <c r="AU34" i="2"/>
  <c r="AV34" i="2"/>
  <c r="AN27" i="2" l="1"/>
  <c r="AN25" i="2"/>
  <c r="AN19" i="2"/>
  <c r="AN17" i="2"/>
  <c r="AW34" i="2"/>
  <c r="AN31" i="2"/>
  <c r="AN23" i="2"/>
  <c r="AN15" i="2"/>
  <c r="AN29" i="2"/>
  <c r="AN21" i="2"/>
  <c r="AN13" i="2"/>
  <c r="CC11" i="2"/>
  <c r="BZ11" i="2" s="1"/>
  <c r="CC16" i="2"/>
  <c r="BZ16" i="2" s="1"/>
  <c r="CC12" i="2"/>
  <c r="BZ12" i="2" s="1"/>
  <c r="CC26" i="2"/>
  <c r="BZ26" i="2" s="1"/>
  <c r="CC22" i="2"/>
  <c r="BZ22" i="2" s="1"/>
  <c r="AN18" i="2"/>
  <c r="AN14" i="2"/>
  <c r="CC28" i="2"/>
  <c r="BZ28" i="2" s="1"/>
  <c r="CC24" i="2"/>
  <c r="BZ24" i="2" s="1"/>
  <c r="CC20" i="2"/>
  <c r="BZ20" i="2" s="1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11" i="2"/>
  <c r="I33" i="2"/>
  <c r="CC33" i="2" s="1"/>
  <c r="BZ33" i="2" s="1"/>
  <c r="J33" i="2" l="1"/>
  <c r="BK30" i="2"/>
  <c r="CC30" i="2" s="1"/>
  <c r="BZ30" i="2" s="1"/>
  <c r="BK32" i="2"/>
  <c r="CC32" i="2" s="1"/>
  <c r="BZ32" i="2" s="1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11" i="2"/>
  <c r="Y33" i="2"/>
  <c r="V33" i="2"/>
  <c r="R34" i="2"/>
  <c r="S34" i="2"/>
  <c r="T34" i="2"/>
  <c r="U34" i="2"/>
  <c r="W34" i="2"/>
  <c r="X34" i="2"/>
  <c r="P33" i="2"/>
  <c r="M33" i="2"/>
  <c r="K34" i="2"/>
  <c r="L34" i="2"/>
  <c r="N34" i="2"/>
  <c r="O34" i="2"/>
  <c r="BZ34" i="2" l="1"/>
  <c r="CC34" i="2"/>
  <c r="Y34" i="2"/>
  <c r="V34" i="2"/>
  <c r="P34" i="2"/>
  <c r="M34" i="2"/>
  <c r="I34" i="2" l="1"/>
  <c r="J34" i="2"/>
  <c r="Q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H34" i="2"/>
  <c r="BJ33" i="2" l="1"/>
  <c r="CB33" i="2" s="1"/>
  <c r="BJ34" i="2"/>
  <c r="CD31" i="2"/>
  <c r="CD19" i="2"/>
  <c r="CD11" i="2"/>
  <c r="CD26" i="2"/>
  <c r="CD18" i="2"/>
  <c r="CD29" i="2"/>
  <c r="CD25" i="2"/>
  <c r="CD21" i="2"/>
  <c r="CD17" i="2"/>
  <c r="CD13" i="2"/>
  <c r="CD27" i="2"/>
  <c r="CD23" i="2"/>
  <c r="CD15" i="2"/>
  <c r="CD30" i="2"/>
  <c r="CD22" i="2"/>
  <c r="CD14" i="2"/>
  <c r="CD32" i="2"/>
  <c r="CD28" i="2"/>
  <c r="CD24" i="2"/>
  <c r="CD20" i="2"/>
  <c r="CD16" i="2"/>
  <c r="CD12" i="2"/>
  <c r="BY33" i="2" l="1"/>
  <c r="CD33" i="2"/>
  <c r="CB34" i="2"/>
  <c r="CA33" i="2"/>
  <c r="CA20" i="2"/>
  <c r="CA14" i="2"/>
  <c r="CA16" i="2"/>
  <c r="CA24" i="2"/>
  <c r="CA32" i="2"/>
  <c r="CA22" i="2"/>
  <c r="CA15" i="2"/>
  <c r="CA27" i="2"/>
  <c r="CA17" i="2"/>
  <c r="CA25" i="2"/>
  <c r="CA26" i="2"/>
  <c r="CA19" i="2"/>
  <c r="CA12" i="2"/>
  <c r="CA28" i="2"/>
  <c r="CA30" i="2"/>
  <c r="CA23" i="2"/>
  <c r="CA13" i="2"/>
  <c r="CA21" i="2"/>
  <c r="CA29" i="2"/>
  <c r="CA18" i="2"/>
  <c r="CA31" i="2"/>
  <c r="CA11" i="2"/>
  <c r="BY34" i="2"/>
  <c r="CD34" i="2"/>
  <c r="CA34" i="2" l="1"/>
</calcChain>
</file>

<file path=xl/sharedStrings.xml><?xml version="1.0" encoding="utf-8"?>
<sst xmlns="http://schemas.openxmlformats.org/spreadsheetml/2006/main" count="204" uniqueCount="99">
  <si>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</si>
  <si>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</si>
  <si>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</si>
  <si>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</si>
  <si>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</si>
  <si>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</si>
  <si>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</si>
  <si>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</si>
  <si>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</si>
  <si>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</si>
  <si>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</si>
  <si>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</si>
  <si>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</si>
  <si>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</si>
  <si>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</si>
  <si>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</si>
  <si>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</si>
  <si>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</si>
  <si>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</si>
  <si>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</si>
  <si>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</si>
  <si>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</si>
  <si>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</si>
  <si>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</si>
  <si>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      план</t>
  </si>
  <si>
    <t>уточнения</t>
  </si>
  <si>
    <t>ТипСредств</t>
  </si>
  <si>
    <t>Кросс2</t>
  </si>
  <si>
    <t>Кросс1</t>
  </si>
  <si>
    <t>20.3.02.81050</t>
  </si>
  <si>
    <t>20.3.01.81040</t>
  </si>
  <si>
    <t>20.2.01.85140</t>
  </si>
  <si>
    <t>20.2.01.81030</t>
  </si>
  <si>
    <t>20.0.00.00000</t>
  </si>
  <si>
    <t>17.0.10.85280</t>
  </si>
  <si>
    <t>17.0.00.00000</t>
  </si>
  <si>
    <t>15.1.04.85130</t>
  </si>
  <si>
    <t>15.0.00.00000</t>
  </si>
  <si>
    <t>13.4.02.85230</t>
  </si>
  <si>
    <t>13.2.02.85120</t>
  </si>
  <si>
    <t>13.0.00.00000</t>
  </si>
  <si>
    <t>07.8.02.85060</t>
  </si>
  <si>
    <t>07.8.01.85060</t>
  </si>
  <si>
    <t>07.1.02.85060</t>
  </si>
  <si>
    <t>07.0.00.00000</t>
  </si>
  <si>
    <t>02.3.01.85020</t>
  </si>
  <si>
    <t>02.0.00.00000</t>
  </si>
  <si>
    <t/>
  </si>
  <si>
    <t>Окружной бюджет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</si>
  <si>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</si>
  <si>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</si>
  <si>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</t>
  </si>
  <si>
    <t>Дотации на обеспечение сбалансированности местных бюджетов</t>
  </si>
  <si>
    <t>Иные межбюджетные трансферты на проведение конкурса "Лучший электронный муниципалитет"</t>
  </si>
  <si>
    <t>Иные межбюджетные трансферты на премирование победителей экологических конкурсов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</si>
  <si>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</si>
  <si>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победителям конкурсов муниципальных образований Ханты-Мансийского автономного округа – Югры в области создания условий для деятельности народных дружин</t>
  </si>
  <si>
    <t>Иные межбюджетные трансферты на реализацию мероприятий по содействию трудоустройству граждан</t>
  </si>
  <si>
    <t>Иные межбюджетные трансферты на организацию и проведение единого государственного экзамена</t>
  </si>
  <si>
    <t>Подпрограмма "Содействие повышению качества управления муниципальными финансами и эффективности деятельности органов местного самоуправления муниципальных образований автономного округа"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</si>
  <si>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</si>
  <si>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Государственная программа "Информационное общество Ханты-Мансийского автономного округа – Югры на 2018–2025 годы и на период до 2030 года"</t>
  </si>
  <si>
    <t>Подпрограмма "Регулирование качества окружающей среды в Ханты-Мансийском автономном округе – Югре"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</si>
  <si>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</si>
  <si>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</si>
  <si>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"Сопровождение инвалидов, включая инвалидов молодого возраста, при трудоустройстве"</t>
  </si>
  <si>
    <t>Подпрограмма "Содействие трудоустройству граждан"</t>
  </si>
  <si>
    <t>Подпрограмма "Система оценки качества образования и информационная прозрачность системы образования"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</si>
  <si>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</si>
  <si>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</si>
  <si>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</si>
  <si>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</si>
  <si>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</si>
  <si>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</si>
  <si>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</si>
  <si>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</si>
  <si>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</si>
  <si>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тыс. рублей</t>
  </si>
  <si>
    <t>Примечание</t>
  </si>
  <si>
    <t>Подпрограмма "Общее образование. Дополнительное образование детей"</t>
  </si>
  <si>
    <t>Иные межбюджетные трансферты на реализацию проекта, признанного победителем конкурсного отбора образовательных организаций, имеющих статус региональных инновационных площадок</t>
  </si>
  <si>
    <t>Иные межбюджетные трансферты на оказание государственной поддержки системы дополнительного образования детей</t>
  </si>
  <si>
    <t>02.2.01.85220</t>
  </si>
  <si>
    <t>02.2.05.85010</t>
  </si>
  <si>
    <t>Изменения</t>
  </si>
  <si>
    <t>Уточненный план на 2018 год с учетом изменений</t>
  </si>
  <si>
    <t>Изменение распределения иных межбюджетных трансфертов бюджетам муниципальных районов и городских округов Ханты-Мансийского автономного округа - Югры на 2018 год</t>
  </si>
  <si>
    <t>Подпрограмма "Молодежь Югры и допризывная подготовка"</t>
  </si>
  <si>
    <t>Иные межбюджетные трансферты на организацию деятельности молодежных трудовых отрядов</t>
  </si>
  <si>
    <t>Иные межбюджетные трансферты на реализацию мероприятий в сфере молодежной политики</t>
  </si>
  <si>
    <t>02.4.01.85210</t>
  </si>
  <si>
    <t>02.4.03.85030</t>
  </si>
  <si>
    <t>Утверждено законом о б-те от 29.03.2018 № 16-оз</t>
  </si>
  <si>
    <t>13.5.07.85110</t>
  </si>
  <si>
    <t>Иные межбюджетные трансферты на реализацию мероприятий по поддержке российского казачества</t>
  </si>
  <si>
    <t>Подпрограмма "Развитие российского казачества"</t>
  </si>
  <si>
    <t xml:space="preserve">Перераспределение бюджетных ассигнований в рамках ГП 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 с Департамента образования автономного округа на муниципальные образования по результатам проведения конкурса на реализацию мероприятий по поддержке российского казачества. </t>
  </si>
  <si>
    <t xml:space="preserve">Приложение 7 к пояснительной записке 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</si>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</sst>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6.3"/>
      <name val="Times New Roman"/>
      <family val="1"/>
      <charset val="204"/>
    </font>
    <font>
      <sz val="6.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3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/>
    <xf numFmtId="0" fontId="2" fillId="0" borderId="2" xfId="1" applyFont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wrapText="1"/>
      <protection hidden="1"/>
    </xf>
    <xf numFmtId="164" fontId="3" fillId="0" borderId="2" xfId="1" applyNumberFormat="1" applyFont="1" applyFill="1" applyBorder="1" applyAlignment="1" applyProtection="1">
      <alignment horizontal="right" wrapText="1"/>
      <protection hidden="1"/>
    </xf>
    <xf numFmtId="164" fontId="2" fillId="0" borderId="0" xfId="1" applyNumberFormat="1" applyFont="1"/>
    <xf numFmtId="0" fontId="2" fillId="0" borderId="0" xfId="2" applyFont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vertical="center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vertical="center" wrapText="1"/>
    </xf>
    <xf numFmtId="0" fontId="2" fillId="0" borderId="0" xfId="2" applyFont="1" applyAlignment="1" applyProtection="1">
      <protection hidden="1"/>
    </xf>
    <xf numFmtId="164" fontId="2" fillId="0" borderId="0" xfId="1" applyNumberFormat="1" applyFont="1" applyBorder="1" applyProtection="1">
      <protection hidden="1"/>
    </xf>
    <xf numFmtId="0" fontId="2" fillId="0" borderId="0" xfId="1" applyFont="1" applyBorder="1" applyAlignment="1"/>
    <xf numFmtId="0" fontId="2" fillId="0" borderId="0" xfId="1" applyFont="1" applyBorder="1"/>
    <xf numFmtId="164" fontId="8" fillId="0" borderId="0" xfId="1" applyNumberFormat="1" applyFont="1" applyFill="1" applyBorder="1" applyAlignment="1" applyProtection="1">
      <alignment horizontal="right" wrapText="1"/>
      <protection hidden="1"/>
    </xf>
    <xf numFmtId="164" fontId="9" fillId="0" borderId="0" xfId="1" applyNumberFormat="1" applyFont="1" applyFill="1" applyBorder="1" applyAlignment="1" applyProtection="1">
      <alignment horizontal="right" wrapText="1"/>
      <protection hidden="1"/>
    </xf>
    <xf numFmtId="164" fontId="9" fillId="0" borderId="0" xfId="1" applyNumberFormat="1" applyFont="1" applyFill="1" applyBorder="1" applyAlignment="1" applyProtection="1">
      <alignment horizontal="right"/>
      <protection hidden="1"/>
    </xf>
    <xf numFmtId="164" fontId="2" fillId="0" borderId="2" xfId="2" applyNumberFormat="1" applyFont="1" applyFill="1" applyBorder="1" applyAlignment="1" applyProtection="1">
      <alignment horizontal="right" wrapText="1"/>
      <protection hidden="1"/>
    </xf>
    <xf numFmtId="164" fontId="8" fillId="0" borderId="2" xfId="1" applyNumberFormat="1" applyFont="1" applyFill="1" applyBorder="1" applyAlignment="1" applyProtection="1">
      <alignment horizontal="right" wrapText="1"/>
      <protection hidden="1"/>
    </xf>
    <xf numFmtId="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left" vertical="top" wrapText="1"/>
      <protection hidden="1"/>
    </xf>
    <xf numFmtId="4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Font="1" applyBorder="1" applyAlignment="1" applyProtection="1">
      <alignment vertical="top" wrapText="1"/>
      <protection hidden="1"/>
    </xf>
    <xf numFmtId="0" fontId="2" fillId="0" borderId="0" xfId="1" applyFont="1" applyBorder="1" applyAlignment="1">
      <alignment vertical="top" wrapText="1"/>
    </xf>
    <xf numFmtId="0" fontId="2" fillId="0" borderId="0" xfId="1" applyFont="1" applyAlignment="1">
      <alignment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protection hidden="1"/>
    </xf>
    <xf numFmtId="0" fontId="2" fillId="0" borderId="2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4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4" fontId="11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12" fillId="0" borderId="1" xfId="1" applyFont="1" applyBorder="1" applyAlignment="1" applyProtection="1">
      <alignment horizontal="center" vertical="top" wrapText="1"/>
      <protection hidden="1"/>
    </xf>
    <xf numFmtId="0" fontId="13" fillId="0" borderId="4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6"/>
  <sheetViews>
    <sheetView showGridLines="0" tabSelected="1" zoomScale="90" zoomScaleNormal="90" workbookViewId="0">
      <pane xSplit="7" topLeftCell="H1" activePane="topRight" state="frozen"/>
      <selection pane="topRight" activeCell="T15" sqref="T15"/>
    </sheetView>
  </sheetViews>
  <sheetFormatPr defaultColWidth="9.140625" defaultRowHeight="12.75" x14ac:dyDescent="0.2"/>
  <cols>
    <col min="1" max="1" width="21.7109375" style="6" customWidth="1"/>
    <col min="2" max="7" width="0" style="6" hidden="1" customWidth="1"/>
    <col min="8" max="8" width="13.5703125" style="6" customWidth="1"/>
    <col min="9" max="9" width="9.28515625" style="6" hidden="1" customWidth="1"/>
    <col min="10" max="10" width="11" style="6" hidden="1" customWidth="1"/>
    <col min="11" max="11" width="20.28515625" style="6" customWidth="1"/>
    <col min="12" max="12" width="10" style="6" hidden="1" customWidth="1"/>
    <col min="13" max="13" width="11" style="6" hidden="1" customWidth="1"/>
    <col min="14" max="14" width="13.7109375" style="6" customWidth="1"/>
    <col min="15" max="15" width="12.28515625" style="6" hidden="1" customWidth="1"/>
    <col min="16" max="16" width="12" style="6" hidden="1" customWidth="1"/>
    <col min="17" max="17" width="19.28515625" style="6" customWidth="1"/>
    <col min="18" max="19" width="14.28515625" style="6" hidden="1" customWidth="1"/>
    <col min="20" max="20" width="13.28515625" style="6" customWidth="1"/>
    <col min="21" max="21" width="10.28515625" style="6" hidden="1" customWidth="1"/>
    <col min="22" max="22" width="10.5703125" style="6" hidden="1" customWidth="1"/>
    <col min="23" max="23" width="14" style="6" customWidth="1"/>
    <col min="24" max="24" width="10.28515625" style="6" hidden="1" customWidth="1"/>
    <col min="25" max="25" width="11.28515625" style="6" hidden="1" customWidth="1"/>
    <col min="26" max="26" width="16.42578125" style="6" customWidth="1"/>
    <col min="27" max="28" width="14.28515625" style="6" hidden="1" customWidth="1"/>
    <col min="29" max="29" width="16.85546875" style="6" customWidth="1"/>
    <col min="30" max="31" width="14.28515625" style="6" hidden="1" customWidth="1"/>
    <col min="32" max="32" width="15.7109375" style="6" customWidth="1"/>
    <col min="33" max="34" width="14.28515625" style="6" hidden="1" customWidth="1"/>
    <col min="35" max="35" width="15.85546875" style="6" customWidth="1"/>
    <col min="36" max="37" width="14.28515625" style="6" hidden="1" customWidth="1"/>
    <col min="38" max="38" width="13.5703125" style="6" customWidth="1"/>
    <col min="39" max="39" width="9.5703125" style="6" bestFit="1" customWidth="1"/>
    <col min="40" max="40" width="10.85546875" style="6" bestFit="1" customWidth="1"/>
    <col min="41" max="41" width="21.85546875" style="6" customWidth="1"/>
    <col min="42" max="43" width="14.28515625" style="6" hidden="1" customWidth="1"/>
    <col min="44" max="44" width="27.5703125" style="6" customWidth="1"/>
    <col min="45" max="45" width="9.5703125" style="6" hidden="1" customWidth="1"/>
    <col min="46" max="46" width="6.85546875" style="6" hidden="1" customWidth="1"/>
    <col min="47" max="47" width="11.7109375" style="6" customWidth="1"/>
    <col min="48" max="48" width="13.85546875" style="6" customWidth="1"/>
    <col min="49" max="49" width="17.28515625" style="6" customWidth="1"/>
    <col min="50" max="50" width="16.5703125" style="6" customWidth="1"/>
    <col min="51" max="52" width="14.28515625" style="6" hidden="1" customWidth="1"/>
    <col min="53" max="53" width="22.85546875" style="6" customWidth="1"/>
    <col min="54" max="54" width="14.28515625" style="6" hidden="1" customWidth="1"/>
    <col min="55" max="55" width="9.5703125" style="6" hidden="1" customWidth="1"/>
    <col min="56" max="56" width="17.7109375" style="6" customWidth="1"/>
    <col min="57" max="58" width="14.28515625" style="6" hidden="1" customWidth="1"/>
    <col min="59" max="59" width="18.85546875" style="6" customWidth="1"/>
    <col min="60" max="61" width="14.28515625" style="6" hidden="1" customWidth="1"/>
    <col min="62" max="62" width="17.28515625" style="6" customWidth="1"/>
    <col min="63" max="63" width="12.28515625" style="6" hidden="1" customWidth="1"/>
    <col min="64" max="64" width="13.28515625" style="6" hidden="1" customWidth="1"/>
    <col min="65" max="65" width="17" style="6" customWidth="1"/>
    <col min="66" max="66" width="10" style="6" hidden="1" customWidth="1"/>
    <col min="67" max="67" width="11.7109375" style="6" hidden="1" customWidth="1"/>
    <col min="68" max="68" width="36.7109375" style="6" customWidth="1"/>
    <col min="69" max="70" width="14.28515625" style="6" hidden="1" customWidth="1"/>
    <col min="71" max="71" width="32.28515625" style="6" customWidth="1"/>
    <col min="72" max="72" width="14.28515625" style="6" hidden="1" customWidth="1"/>
    <col min="73" max="73" width="2.42578125" style="6" hidden="1" customWidth="1"/>
    <col min="74" max="74" width="32.28515625" style="6" customWidth="1"/>
    <col min="75" max="75" width="14.28515625" style="6" hidden="1" customWidth="1"/>
    <col min="76" max="76" width="4.140625" style="6" hidden="1" customWidth="1"/>
    <col min="77" max="77" width="12.42578125" style="6" customWidth="1"/>
    <col min="78" max="78" width="10" style="6" customWidth="1"/>
    <col min="79" max="80" width="12.140625" style="6" customWidth="1"/>
    <col min="81" max="81" width="9.5703125" style="6" customWidth="1"/>
    <col min="82" max="82" width="11.7109375" style="6" customWidth="1"/>
    <col min="83" max="91" width="9.140625" style="25" customWidth="1"/>
    <col min="92" max="254" width="9.140625" style="6" customWidth="1"/>
    <col min="255" max="16384" width="9.140625" style="6"/>
  </cols>
  <sheetData>
    <row r="1" spans="1:91" s="4" customFormat="1" ht="20.2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U1" s="22"/>
      <c r="V1" s="22"/>
      <c r="Y1" s="3"/>
      <c r="Z1" s="3"/>
      <c r="AA1" s="3"/>
      <c r="AB1" s="3"/>
      <c r="AC1" s="3"/>
      <c r="AD1" s="3"/>
      <c r="AE1" s="3"/>
      <c r="AF1" s="3"/>
      <c r="AG1" s="3"/>
      <c r="AH1" s="3"/>
      <c r="AI1" s="44" t="s">
        <v>97</v>
      </c>
      <c r="AJ1" s="3"/>
      <c r="AK1" s="3"/>
      <c r="AL1" s="3"/>
      <c r="AM1" s="3"/>
      <c r="AN1" s="3"/>
      <c r="AO1" s="3"/>
      <c r="AP1" s="3"/>
      <c r="AQ1" s="3"/>
      <c r="AS1" s="3"/>
      <c r="AT1" s="3"/>
      <c r="AU1" s="3"/>
      <c r="AV1" s="3"/>
      <c r="AW1" s="3"/>
      <c r="AY1" s="3"/>
      <c r="AZ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24"/>
      <c r="CF1" s="24"/>
      <c r="CG1" s="24"/>
      <c r="CH1" s="24"/>
      <c r="CI1" s="24"/>
      <c r="CJ1" s="24"/>
      <c r="CK1" s="24"/>
      <c r="CL1" s="24"/>
      <c r="CM1" s="24"/>
    </row>
    <row r="2" spans="1:91" s="4" customFormat="1" ht="45" customHeight="1" x14ac:dyDescent="0.2">
      <c r="B2" s="2"/>
      <c r="C2" s="2"/>
      <c r="D2" s="2"/>
      <c r="E2" s="2"/>
      <c r="F2" s="2"/>
      <c r="G2" s="2"/>
      <c r="H2" s="64" t="s">
        <v>86</v>
      </c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5"/>
      <c r="AA2" s="65"/>
      <c r="AB2" s="65"/>
      <c r="AC2" s="65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"/>
      <c r="AT2" s="2"/>
      <c r="AU2" s="40"/>
      <c r="AV2" s="40"/>
      <c r="AW2" s="40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4"/>
      <c r="CF2" s="24"/>
      <c r="CG2" s="24"/>
      <c r="CH2" s="24"/>
      <c r="CI2" s="24"/>
      <c r="CJ2" s="24"/>
      <c r="CK2" s="24"/>
      <c r="CL2" s="24"/>
      <c r="CM2" s="24"/>
    </row>
    <row r="3" spans="1:91" s="4" customFormat="1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13"/>
      <c r="L3" s="13"/>
      <c r="M3" s="13"/>
      <c r="N3" s="13"/>
      <c r="O3" s="13"/>
      <c r="P3" s="13"/>
      <c r="Q3" s="2"/>
      <c r="R3" s="3"/>
      <c r="S3" s="3"/>
      <c r="T3" s="3"/>
      <c r="U3" s="3"/>
      <c r="X3" s="3"/>
      <c r="Y3" s="11" t="s">
        <v>77</v>
      </c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12" t="s">
        <v>98</v>
      </c>
      <c r="AO3" s="3"/>
      <c r="AP3" s="3"/>
      <c r="AQ3" s="3"/>
      <c r="AR3" s="3"/>
      <c r="AS3" s="3"/>
      <c r="AT3" s="3"/>
      <c r="AU3" s="3"/>
      <c r="AV3" s="3"/>
      <c r="AW3" s="3"/>
      <c r="AY3" s="3"/>
      <c r="AZ3" s="3"/>
      <c r="BB3" s="3"/>
      <c r="BC3" s="3"/>
      <c r="BE3" s="3"/>
      <c r="BF3" s="3"/>
      <c r="BG3" s="3"/>
      <c r="BH3" s="3"/>
      <c r="BI3" s="3"/>
      <c r="BJ3" s="12" t="s">
        <v>98</v>
      </c>
      <c r="BK3" s="3"/>
      <c r="BL3" s="3"/>
      <c r="BM3" s="3"/>
      <c r="BN3" s="3"/>
      <c r="BO3" s="3"/>
      <c r="BP3" s="3"/>
      <c r="BQ3" s="3"/>
      <c r="BR3" s="3"/>
      <c r="BS3" s="12"/>
      <c r="BT3" s="3"/>
      <c r="BU3" s="3"/>
      <c r="BW3" s="3"/>
      <c r="BX3" s="3"/>
      <c r="BY3" s="3"/>
      <c r="BZ3" s="3"/>
      <c r="CA3" s="5"/>
      <c r="CC3" s="3"/>
      <c r="CD3" s="12" t="s">
        <v>98</v>
      </c>
      <c r="CE3" s="24"/>
      <c r="CF3" s="24"/>
      <c r="CG3" s="24"/>
      <c r="CH3" s="24"/>
      <c r="CI3" s="24"/>
      <c r="CJ3" s="24"/>
      <c r="CK3" s="24"/>
      <c r="CL3" s="24"/>
      <c r="CM3" s="24"/>
    </row>
    <row r="4" spans="1:91" ht="409.6" hidden="1" customHeight="1" x14ac:dyDescent="0.2">
      <c r="A4" s="2"/>
      <c r="B4" s="2"/>
      <c r="C4" s="2"/>
      <c r="D4" s="2"/>
      <c r="E4" s="2"/>
      <c r="F4" s="2"/>
      <c r="G4" s="2"/>
      <c r="H4" s="75">
        <v>1</v>
      </c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56">
        <v>2</v>
      </c>
      <c r="BZ4" s="56"/>
      <c r="CA4" s="56"/>
      <c r="CB4" s="56">
        <v>3</v>
      </c>
      <c r="CC4" s="56"/>
      <c r="CD4" s="56"/>
    </row>
    <row r="5" spans="1:91" ht="12.75" customHeight="1" x14ac:dyDescent="0.2">
      <c r="A5" s="53" t="s">
        <v>68</v>
      </c>
      <c r="B5" s="53"/>
      <c r="C5" s="7"/>
      <c r="D5" s="7"/>
      <c r="E5" s="7"/>
      <c r="F5" s="7"/>
      <c r="G5" s="7"/>
      <c r="H5" s="53" t="s">
        <v>76</v>
      </c>
      <c r="I5" s="53"/>
      <c r="J5" s="53"/>
      <c r="K5" s="50" t="s">
        <v>71</v>
      </c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3" t="s">
        <v>75</v>
      </c>
      <c r="AA5" s="14"/>
      <c r="AB5" s="14"/>
      <c r="AC5" s="50" t="s">
        <v>71</v>
      </c>
      <c r="AD5" s="50"/>
      <c r="AE5" s="50"/>
      <c r="AF5" s="50"/>
      <c r="AG5" s="50"/>
      <c r="AH5" s="50"/>
      <c r="AI5" s="50"/>
      <c r="AJ5" s="50"/>
      <c r="AK5" s="50"/>
      <c r="AL5" s="72" t="s">
        <v>74</v>
      </c>
      <c r="AM5" s="73"/>
      <c r="AN5" s="74"/>
      <c r="AO5" s="57" t="s">
        <v>71</v>
      </c>
      <c r="AP5" s="58"/>
      <c r="AQ5" s="58"/>
      <c r="AR5" s="58"/>
      <c r="AS5" s="58"/>
      <c r="AT5" s="58"/>
      <c r="AU5" s="58"/>
      <c r="AV5" s="58"/>
      <c r="AW5" s="59"/>
      <c r="AX5" s="53" t="s">
        <v>73</v>
      </c>
      <c r="AY5" s="14"/>
      <c r="AZ5" s="14"/>
      <c r="BA5" s="16" t="s">
        <v>71</v>
      </c>
      <c r="BB5" s="16"/>
      <c r="BC5" s="16"/>
      <c r="BD5" s="53" t="s">
        <v>61</v>
      </c>
      <c r="BE5" s="14"/>
      <c r="BF5" s="14"/>
      <c r="BG5" s="50" t="s">
        <v>71</v>
      </c>
      <c r="BH5" s="50"/>
      <c r="BI5" s="50"/>
      <c r="BJ5" s="61" t="s">
        <v>72</v>
      </c>
      <c r="BK5" s="43"/>
      <c r="BL5" s="43"/>
      <c r="BM5" s="57" t="s">
        <v>71</v>
      </c>
      <c r="BN5" s="58"/>
      <c r="BO5" s="58"/>
      <c r="BP5" s="58"/>
      <c r="BQ5" s="58"/>
      <c r="BR5" s="58"/>
      <c r="BS5" s="59"/>
      <c r="BT5" s="19"/>
      <c r="BU5" s="19"/>
      <c r="BV5" s="38" t="s">
        <v>71</v>
      </c>
      <c r="BW5" s="19"/>
      <c r="BX5" s="19"/>
      <c r="BY5" s="53" t="s">
        <v>70</v>
      </c>
      <c r="BZ5" s="53"/>
      <c r="CA5" s="53"/>
      <c r="CB5" s="50" t="s">
        <v>69</v>
      </c>
      <c r="CC5" s="50"/>
      <c r="CD5" s="50"/>
    </row>
    <row r="6" spans="1:91" ht="89.25" customHeight="1" x14ac:dyDescent="0.2">
      <c r="A6" s="53"/>
      <c r="B6" s="53"/>
      <c r="C6" s="7"/>
      <c r="D6" s="7"/>
      <c r="E6" s="7"/>
      <c r="F6" s="7"/>
      <c r="G6" s="7"/>
      <c r="H6" s="53"/>
      <c r="I6" s="53"/>
      <c r="J6" s="53"/>
      <c r="K6" s="51" t="s">
        <v>79</v>
      </c>
      <c r="L6" s="51"/>
      <c r="M6" s="51"/>
      <c r="N6" s="51"/>
      <c r="O6" s="51"/>
      <c r="P6" s="51"/>
      <c r="Q6" s="53" t="s">
        <v>67</v>
      </c>
      <c r="R6" s="53"/>
      <c r="S6" s="53"/>
      <c r="T6" s="51" t="s">
        <v>87</v>
      </c>
      <c r="U6" s="51"/>
      <c r="V6" s="51"/>
      <c r="W6" s="51"/>
      <c r="X6" s="51"/>
      <c r="Y6" s="51"/>
      <c r="Z6" s="54"/>
      <c r="AA6" s="14"/>
      <c r="AB6" s="14"/>
      <c r="AC6" s="53" t="s">
        <v>66</v>
      </c>
      <c r="AD6" s="53"/>
      <c r="AE6" s="53"/>
      <c r="AF6" s="53" t="s">
        <v>65</v>
      </c>
      <c r="AG6" s="53"/>
      <c r="AH6" s="53"/>
      <c r="AI6" s="53"/>
      <c r="AJ6" s="53"/>
      <c r="AK6" s="53"/>
      <c r="AL6" s="75"/>
      <c r="AM6" s="76"/>
      <c r="AN6" s="77"/>
      <c r="AO6" s="53" t="s">
        <v>64</v>
      </c>
      <c r="AP6" s="53"/>
      <c r="AQ6" s="53"/>
      <c r="AR6" s="53" t="s">
        <v>63</v>
      </c>
      <c r="AS6" s="53"/>
      <c r="AT6" s="53"/>
      <c r="AU6" s="69" t="s">
        <v>95</v>
      </c>
      <c r="AV6" s="70"/>
      <c r="AW6" s="71"/>
      <c r="AX6" s="54"/>
      <c r="AY6" s="14"/>
      <c r="AZ6" s="14"/>
      <c r="BA6" s="14" t="s">
        <v>62</v>
      </c>
      <c r="BB6" s="14"/>
      <c r="BC6" s="14"/>
      <c r="BD6" s="54"/>
      <c r="BE6" s="14"/>
      <c r="BF6" s="14"/>
      <c r="BG6" s="53" t="s">
        <v>53</v>
      </c>
      <c r="BH6" s="60"/>
      <c r="BI6" s="60"/>
      <c r="BJ6" s="62"/>
      <c r="BK6" s="43"/>
      <c r="BL6" s="43"/>
      <c r="BM6" s="53" t="s">
        <v>60</v>
      </c>
      <c r="BN6" s="53"/>
      <c r="BO6" s="53"/>
      <c r="BP6" s="53"/>
      <c r="BQ6" s="53"/>
      <c r="BR6" s="53"/>
      <c r="BS6" s="37" t="s">
        <v>59</v>
      </c>
      <c r="BT6" s="18"/>
      <c r="BU6" s="18"/>
      <c r="BV6" s="37" t="s">
        <v>59</v>
      </c>
      <c r="BW6" s="18"/>
      <c r="BX6" s="18"/>
      <c r="BY6" s="53"/>
      <c r="BZ6" s="53"/>
      <c r="CA6" s="53"/>
      <c r="CB6" s="53" t="s">
        <v>48</v>
      </c>
      <c r="CC6" s="53"/>
      <c r="CD6" s="53"/>
    </row>
    <row r="7" spans="1:91" ht="137.25" customHeight="1" x14ac:dyDescent="0.2">
      <c r="A7" s="53"/>
      <c r="B7" s="53"/>
      <c r="C7" s="7"/>
      <c r="D7" s="7"/>
      <c r="E7" s="7"/>
      <c r="F7" s="7"/>
      <c r="G7" s="7"/>
      <c r="H7" s="53"/>
      <c r="I7" s="53"/>
      <c r="J7" s="53"/>
      <c r="K7" s="51" t="s">
        <v>80</v>
      </c>
      <c r="L7" s="51"/>
      <c r="M7" s="51"/>
      <c r="N7" s="51" t="s">
        <v>81</v>
      </c>
      <c r="O7" s="51"/>
      <c r="P7" s="51"/>
      <c r="Q7" s="53" t="s">
        <v>58</v>
      </c>
      <c r="R7" s="53"/>
      <c r="S7" s="53"/>
      <c r="T7" s="51" t="s">
        <v>88</v>
      </c>
      <c r="U7" s="51"/>
      <c r="V7" s="51"/>
      <c r="W7" s="51" t="s">
        <v>89</v>
      </c>
      <c r="X7" s="51"/>
      <c r="Y7" s="51"/>
      <c r="Z7" s="54"/>
      <c r="AA7" s="14"/>
      <c r="AB7" s="14"/>
      <c r="AC7" s="53" t="s">
        <v>57</v>
      </c>
      <c r="AD7" s="53"/>
      <c r="AE7" s="53"/>
      <c r="AF7" s="53" t="s">
        <v>57</v>
      </c>
      <c r="AG7" s="53"/>
      <c r="AH7" s="53"/>
      <c r="AI7" s="53" t="s">
        <v>57</v>
      </c>
      <c r="AJ7" s="53"/>
      <c r="AK7" s="53"/>
      <c r="AL7" s="78"/>
      <c r="AM7" s="79"/>
      <c r="AN7" s="80"/>
      <c r="AO7" s="53" t="s">
        <v>56</v>
      </c>
      <c r="AP7" s="53"/>
      <c r="AQ7" s="53"/>
      <c r="AR7" s="53" t="s">
        <v>55</v>
      </c>
      <c r="AS7" s="53"/>
      <c r="AT7" s="53"/>
      <c r="AU7" s="69" t="s">
        <v>94</v>
      </c>
      <c r="AV7" s="70"/>
      <c r="AW7" s="71"/>
      <c r="AX7" s="54"/>
      <c r="AY7" s="14"/>
      <c r="AZ7" s="14"/>
      <c r="BA7" s="14" t="s">
        <v>54</v>
      </c>
      <c r="BB7" s="14"/>
      <c r="BC7" s="14"/>
      <c r="BD7" s="54"/>
      <c r="BE7" s="14"/>
      <c r="BF7" s="14"/>
      <c r="BG7" s="60"/>
      <c r="BH7" s="60"/>
      <c r="BI7" s="60"/>
      <c r="BJ7" s="63"/>
      <c r="BK7" s="43"/>
      <c r="BL7" s="43"/>
      <c r="BM7" s="53" t="s">
        <v>52</v>
      </c>
      <c r="BN7" s="53"/>
      <c r="BO7" s="53"/>
      <c r="BP7" s="53" t="s">
        <v>51</v>
      </c>
      <c r="BQ7" s="53"/>
      <c r="BR7" s="53"/>
      <c r="BS7" s="37" t="s">
        <v>50</v>
      </c>
      <c r="BT7" s="18"/>
      <c r="BU7" s="18"/>
      <c r="BV7" s="37" t="s">
        <v>49</v>
      </c>
      <c r="BW7" s="18"/>
      <c r="BX7" s="18"/>
      <c r="BY7" s="53"/>
      <c r="BZ7" s="53"/>
      <c r="CA7" s="53"/>
      <c r="CB7" s="53"/>
      <c r="CC7" s="53"/>
      <c r="CD7" s="53"/>
    </row>
    <row r="8" spans="1:91" ht="27" customHeight="1" x14ac:dyDescent="0.2">
      <c r="A8" s="53"/>
      <c r="B8" s="53"/>
      <c r="C8" s="7"/>
      <c r="D8" s="7"/>
      <c r="E8" s="7"/>
      <c r="F8" s="7"/>
      <c r="G8" s="7"/>
      <c r="H8" s="53" t="s">
        <v>48</v>
      </c>
      <c r="I8" s="53"/>
      <c r="J8" s="53"/>
      <c r="K8" s="51" t="s">
        <v>48</v>
      </c>
      <c r="L8" s="51"/>
      <c r="M8" s="51"/>
      <c r="N8" s="51" t="s">
        <v>48</v>
      </c>
      <c r="O8" s="51"/>
      <c r="P8" s="51"/>
      <c r="Q8" s="53" t="s">
        <v>48</v>
      </c>
      <c r="R8" s="53"/>
      <c r="S8" s="53"/>
      <c r="T8" s="51" t="s">
        <v>48</v>
      </c>
      <c r="U8" s="51"/>
      <c r="V8" s="51"/>
      <c r="W8" s="51" t="s">
        <v>48</v>
      </c>
      <c r="X8" s="51"/>
      <c r="Y8" s="51"/>
      <c r="Z8" s="41" t="s">
        <v>48</v>
      </c>
      <c r="AA8" s="41"/>
      <c r="AB8" s="41"/>
      <c r="AC8" s="53" t="s">
        <v>48</v>
      </c>
      <c r="AD8" s="53"/>
      <c r="AE8" s="53"/>
      <c r="AF8" s="53" t="s">
        <v>48</v>
      </c>
      <c r="AG8" s="53"/>
      <c r="AH8" s="53"/>
      <c r="AI8" s="53" t="s">
        <v>48</v>
      </c>
      <c r="AJ8" s="53"/>
      <c r="AK8" s="53"/>
      <c r="AL8" s="69" t="s">
        <v>48</v>
      </c>
      <c r="AM8" s="70"/>
      <c r="AN8" s="71"/>
      <c r="AO8" s="53" t="s">
        <v>48</v>
      </c>
      <c r="AP8" s="53"/>
      <c r="AQ8" s="53"/>
      <c r="AR8" s="53" t="s">
        <v>48</v>
      </c>
      <c r="AS8" s="53"/>
      <c r="AT8" s="53"/>
      <c r="AU8" s="69" t="s">
        <v>48</v>
      </c>
      <c r="AV8" s="70"/>
      <c r="AW8" s="71"/>
      <c r="AX8" s="41" t="s">
        <v>48</v>
      </c>
      <c r="AY8" s="41"/>
      <c r="AZ8" s="41"/>
      <c r="BA8" s="41" t="s">
        <v>48</v>
      </c>
      <c r="BB8" s="41"/>
      <c r="BC8" s="41"/>
      <c r="BD8" s="41" t="s">
        <v>48</v>
      </c>
      <c r="BE8" s="41"/>
      <c r="BF8" s="41"/>
      <c r="BG8" s="53" t="s">
        <v>48</v>
      </c>
      <c r="BH8" s="53"/>
      <c r="BI8" s="53"/>
      <c r="BJ8" s="43" t="s">
        <v>48</v>
      </c>
      <c r="BK8" s="43"/>
      <c r="BL8" s="43"/>
      <c r="BM8" s="53" t="s">
        <v>48</v>
      </c>
      <c r="BN8" s="53"/>
      <c r="BO8" s="53"/>
      <c r="BP8" s="53" t="s">
        <v>48</v>
      </c>
      <c r="BQ8" s="53"/>
      <c r="BR8" s="53"/>
      <c r="BS8" s="41" t="s">
        <v>48</v>
      </c>
      <c r="BT8" s="18"/>
      <c r="BU8" s="18"/>
      <c r="BV8" s="41" t="s">
        <v>48</v>
      </c>
      <c r="BW8" s="19"/>
      <c r="BX8" s="19"/>
      <c r="BY8" s="53"/>
      <c r="BZ8" s="53"/>
      <c r="CA8" s="53"/>
      <c r="CB8" s="53"/>
      <c r="CC8" s="53"/>
      <c r="CD8" s="53"/>
    </row>
    <row r="9" spans="1:91" ht="12.75" customHeight="1" x14ac:dyDescent="0.2">
      <c r="A9" s="53"/>
      <c r="B9" s="53" t="s">
        <v>47</v>
      </c>
      <c r="C9" s="7" t="s">
        <v>47</v>
      </c>
      <c r="D9" s="7"/>
      <c r="E9" s="7"/>
      <c r="F9" s="7"/>
      <c r="G9" s="7"/>
      <c r="H9" s="50" t="s">
        <v>46</v>
      </c>
      <c r="I9" s="50"/>
      <c r="J9" s="50"/>
      <c r="K9" s="52" t="s">
        <v>82</v>
      </c>
      <c r="L9" s="52"/>
      <c r="M9" s="52"/>
      <c r="N9" s="52" t="s">
        <v>83</v>
      </c>
      <c r="O9" s="52"/>
      <c r="P9" s="52"/>
      <c r="Q9" s="50" t="s">
        <v>45</v>
      </c>
      <c r="R9" s="50"/>
      <c r="S9" s="50"/>
      <c r="T9" s="52" t="s">
        <v>90</v>
      </c>
      <c r="U9" s="52"/>
      <c r="V9" s="52"/>
      <c r="W9" s="52" t="s">
        <v>91</v>
      </c>
      <c r="X9" s="52"/>
      <c r="Y9" s="52"/>
      <c r="Z9" s="16" t="s">
        <v>44</v>
      </c>
      <c r="AA9" s="16"/>
      <c r="AB9" s="16"/>
      <c r="AC9" s="50" t="s">
        <v>43</v>
      </c>
      <c r="AD9" s="50"/>
      <c r="AE9" s="50"/>
      <c r="AF9" s="50" t="s">
        <v>42</v>
      </c>
      <c r="AG9" s="50"/>
      <c r="AH9" s="50"/>
      <c r="AI9" s="50" t="s">
        <v>41</v>
      </c>
      <c r="AJ9" s="50"/>
      <c r="AK9" s="50"/>
      <c r="AL9" s="57" t="s">
        <v>40</v>
      </c>
      <c r="AM9" s="58"/>
      <c r="AN9" s="59"/>
      <c r="AO9" s="50" t="s">
        <v>39</v>
      </c>
      <c r="AP9" s="50"/>
      <c r="AQ9" s="50"/>
      <c r="AR9" s="50" t="s">
        <v>38</v>
      </c>
      <c r="AS9" s="50"/>
      <c r="AT9" s="50"/>
      <c r="AU9" s="57" t="s">
        <v>93</v>
      </c>
      <c r="AV9" s="58"/>
      <c r="AW9" s="59"/>
      <c r="AX9" s="16" t="s">
        <v>37</v>
      </c>
      <c r="AY9" s="16"/>
      <c r="AZ9" s="16"/>
      <c r="BA9" s="16" t="s">
        <v>36</v>
      </c>
      <c r="BB9" s="16"/>
      <c r="BC9" s="16"/>
      <c r="BD9" s="16" t="s">
        <v>35</v>
      </c>
      <c r="BE9" s="16"/>
      <c r="BF9" s="16"/>
      <c r="BG9" s="50" t="s">
        <v>34</v>
      </c>
      <c r="BH9" s="50"/>
      <c r="BI9" s="50"/>
      <c r="BJ9" s="42" t="s">
        <v>33</v>
      </c>
      <c r="BK9" s="42"/>
      <c r="BL9" s="42"/>
      <c r="BM9" s="50" t="s">
        <v>32</v>
      </c>
      <c r="BN9" s="50"/>
      <c r="BO9" s="50"/>
      <c r="BP9" s="50" t="s">
        <v>31</v>
      </c>
      <c r="BQ9" s="50"/>
      <c r="BR9" s="50"/>
      <c r="BS9" s="38" t="s">
        <v>30</v>
      </c>
      <c r="BT9" s="19"/>
      <c r="BU9" s="19"/>
      <c r="BV9" s="38" t="s">
        <v>29</v>
      </c>
      <c r="BW9" s="19"/>
      <c r="BX9" s="19"/>
      <c r="BY9" s="53"/>
      <c r="BZ9" s="53"/>
      <c r="CA9" s="53"/>
      <c r="CB9" s="53"/>
      <c r="CC9" s="53"/>
      <c r="CD9" s="53"/>
    </row>
    <row r="10" spans="1:91" ht="64.150000000000006" customHeight="1" x14ac:dyDescent="0.2">
      <c r="A10" s="53"/>
      <c r="B10" s="53"/>
      <c r="C10" s="14" t="s">
        <v>28</v>
      </c>
      <c r="D10" s="14" t="s">
        <v>27</v>
      </c>
      <c r="E10" s="14"/>
      <c r="F10" s="14" t="s">
        <v>26</v>
      </c>
      <c r="G10" s="14"/>
      <c r="H10" s="17" t="s">
        <v>92</v>
      </c>
      <c r="I10" s="20" t="s">
        <v>84</v>
      </c>
      <c r="J10" s="17" t="s">
        <v>85</v>
      </c>
      <c r="K10" s="17" t="s">
        <v>92</v>
      </c>
      <c r="L10" s="20" t="s">
        <v>84</v>
      </c>
      <c r="M10" s="17" t="s">
        <v>85</v>
      </c>
      <c r="N10" s="17" t="s">
        <v>92</v>
      </c>
      <c r="O10" s="20" t="s">
        <v>84</v>
      </c>
      <c r="P10" s="17" t="s">
        <v>85</v>
      </c>
      <c r="Q10" s="17" t="s">
        <v>92</v>
      </c>
      <c r="R10" s="14" t="s">
        <v>25</v>
      </c>
      <c r="S10" s="14" t="s">
        <v>24</v>
      </c>
      <c r="T10" s="17" t="s">
        <v>92</v>
      </c>
      <c r="U10" s="20" t="s">
        <v>84</v>
      </c>
      <c r="V10" s="17" t="s">
        <v>85</v>
      </c>
      <c r="W10" s="17" t="s">
        <v>92</v>
      </c>
      <c r="X10" s="20" t="s">
        <v>84</v>
      </c>
      <c r="Y10" s="17" t="s">
        <v>85</v>
      </c>
      <c r="Z10" s="17" t="s">
        <v>92</v>
      </c>
      <c r="AA10" s="14" t="s">
        <v>25</v>
      </c>
      <c r="AB10" s="14" t="s">
        <v>24</v>
      </c>
      <c r="AC10" s="17" t="s">
        <v>92</v>
      </c>
      <c r="AD10" s="14" t="s">
        <v>25</v>
      </c>
      <c r="AE10" s="14" t="s">
        <v>24</v>
      </c>
      <c r="AF10" s="17" t="s">
        <v>92</v>
      </c>
      <c r="AG10" s="14" t="s">
        <v>25</v>
      </c>
      <c r="AH10" s="14" t="s">
        <v>24</v>
      </c>
      <c r="AI10" s="17" t="s">
        <v>92</v>
      </c>
      <c r="AJ10" s="14" t="s">
        <v>25</v>
      </c>
      <c r="AK10" s="14" t="s">
        <v>24</v>
      </c>
      <c r="AL10" s="17" t="s">
        <v>92</v>
      </c>
      <c r="AM10" s="41" t="s">
        <v>84</v>
      </c>
      <c r="AN10" s="41" t="s">
        <v>85</v>
      </c>
      <c r="AO10" s="17" t="s">
        <v>92</v>
      </c>
      <c r="AP10" s="14" t="s">
        <v>25</v>
      </c>
      <c r="AQ10" s="14" t="s">
        <v>24</v>
      </c>
      <c r="AR10" s="17" t="s">
        <v>92</v>
      </c>
      <c r="AS10" s="14" t="s">
        <v>25</v>
      </c>
      <c r="AT10" s="14" t="s">
        <v>24</v>
      </c>
      <c r="AU10" s="39" t="s">
        <v>92</v>
      </c>
      <c r="AV10" s="39" t="s">
        <v>84</v>
      </c>
      <c r="AW10" s="39" t="s">
        <v>85</v>
      </c>
      <c r="AX10" s="17" t="s">
        <v>92</v>
      </c>
      <c r="AY10" s="14" t="s">
        <v>25</v>
      </c>
      <c r="AZ10" s="14" t="s">
        <v>24</v>
      </c>
      <c r="BA10" s="17" t="s">
        <v>92</v>
      </c>
      <c r="BB10" s="14" t="s">
        <v>25</v>
      </c>
      <c r="BC10" s="14" t="s">
        <v>24</v>
      </c>
      <c r="BD10" s="17" t="s">
        <v>92</v>
      </c>
      <c r="BE10" s="14" t="s">
        <v>25</v>
      </c>
      <c r="BF10" s="14" t="s">
        <v>24</v>
      </c>
      <c r="BG10" s="17" t="s">
        <v>92</v>
      </c>
      <c r="BH10" s="14" t="s">
        <v>25</v>
      </c>
      <c r="BI10" s="14" t="s">
        <v>24</v>
      </c>
      <c r="BJ10" s="17" t="s">
        <v>92</v>
      </c>
      <c r="BK10" s="20" t="s">
        <v>84</v>
      </c>
      <c r="BL10" s="17" t="s">
        <v>85</v>
      </c>
      <c r="BM10" s="17" t="s">
        <v>92</v>
      </c>
      <c r="BN10" s="20" t="s">
        <v>84</v>
      </c>
      <c r="BO10" s="17" t="s">
        <v>85</v>
      </c>
      <c r="BP10" s="17" t="s">
        <v>92</v>
      </c>
      <c r="BQ10" s="14" t="s">
        <v>25</v>
      </c>
      <c r="BR10" s="14" t="s">
        <v>24</v>
      </c>
      <c r="BS10" s="17" t="s">
        <v>92</v>
      </c>
      <c r="BT10" s="14" t="s">
        <v>25</v>
      </c>
      <c r="BU10" s="14" t="s">
        <v>24</v>
      </c>
      <c r="BV10" s="17" t="s">
        <v>92</v>
      </c>
      <c r="BW10" s="14" t="s">
        <v>25</v>
      </c>
      <c r="BX10" s="14" t="s">
        <v>24</v>
      </c>
      <c r="BY10" s="17" t="s">
        <v>92</v>
      </c>
      <c r="BZ10" s="20" t="s">
        <v>84</v>
      </c>
      <c r="CA10" s="17" t="s">
        <v>85</v>
      </c>
      <c r="CB10" s="17" t="s">
        <v>92</v>
      </c>
      <c r="CC10" s="20" t="s">
        <v>84</v>
      </c>
      <c r="CD10" s="17" t="s">
        <v>85</v>
      </c>
    </row>
    <row r="11" spans="1:91" ht="14.25" customHeight="1" x14ac:dyDescent="0.2">
      <c r="A11" s="15" t="s">
        <v>23</v>
      </c>
      <c r="B11" s="55"/>
      <c r="C11" s="55"/>
      <c r="D11" s="55"/>
      <c r="E11" s="55"/>
      <c r="F11" s="55"/>
      <c r="G11" s="55"/>
      <c r="H11" s="8">
        <f>K11+N11+Q11+T11+W11</f>
        <v>325</v>
      </c>
      <c r="I11" s="8"/>
      <c r="J11" s="8">
        <f>H11+I11</f>
        <v>325</v>
      </c>
      <c r="K11" s="8"/>
      <c r="L11" s="29"/>
      <c r="M11" s="8"/>
      <c r="N11" s="8"/>
      <c r="O11" s="29"/>
      <c r="P11" s="8"/>
      <c r="Q11" s="8">
        <v>325</v>
      </c>
      <c r="R11" s="8">
        <v>0</v>
      </c>
      <c r="S11" s="8">
        <v>325</v>
      </c>
      <c r="T11" s="8"/>
      <c r="U11" s="29"/>
      <c r="V11" s="8"/>
      <c r="W11" s="8"/>
      <c r="X11" s="29"/>
      <c r="Y11" s="8"/>
      <c r="Z11" s="8">
        <f>AC11+AF11+AI11</f>
        <v>1897.5</v>
      </c>
      <c r="AA11" s="8">
        <v>0</v>
      </c>
      <c r="AB11" s="8">
        <v>1897.5</v>
      </c>
      <c r="AC11" s="8">
        <v>1824.8</v>
      </c>
      <c r="AD11" s="8">
        <v>0</v>
      </c>
      <c r="AE11" s="8">
        <v>1824.8</v>
      </c>
      <c r="AF11" s="8">
        <v>72.7</v>
      </c>
      <c r="AG11" s="8">
        <v>0</v>
      </c>
      <c r="AH11" s="8">
        <v>72.7</v>
      </c>
      <c r="AI11" s="8"/>
      <c r="AJ11" s="8">
        <v>0</v>
      </c>
      <c r="AK11" s="8">
        <v>0</v>
      </c>
      <c r="AL11" s="8">
        <f>AO11+AR11+AU11</f>
        <v>0</v>
      </c>
      <c r="AM11" s="8">
        <f>AV11</f>
        <v>900</v>
      </c>
      <c r="AN11" s="8">
        <f>AL11+AM11</f>
        <v>900</v>
      </c>
      <c r="AO11" s="8"/>
      <c r="AP11" s="8"/>
      <c r="AQ11" s="8"/>
      <c r="AR11" s="8"/>
      <c r="AS11" s="8"/>
      <c r="AT11" s="8"/>
      <c r="AU11" s="8"/>
      <c r="AV11" s="8">
        <v>900</v>
      </c>
      <c r="AW11" s="8">
        <f>AU11+AV11</f>
        <v>900</v>
      </c>
      <c r="AX11" s="8"/>
      <c r="AY11" s="8"/>
      <c r="AZ11" s="8"/>
      <c r="BA11" s="8"/>
      <c r="BB11" s="8"/>
      <c r="BC11" s="8"/>
      <c r="BD11" s="8"/>
      <c r="BE11" s="8">
        <v>0</v>
      </c>
      <c r="BF11" s="8">
        <v>0</v>
      </c>
      <c r="BG11" s="8"/>
      <c r="BH11" s="8">
        <v>0</v>
      </c>
      <c r="BI11" s="8">
        <v>0</v>
      </c>
      <c r="BJ11" s="8">
        <f>BM11+BP11+BS11+BV12</f>
        <v>34469.199999999997</v>
      </c>
      <c r="BK11" s="8"/>
      <c r="BL11" s="8">
        <v>34469.199999999997</v>
      </c>
      <c r="BM11" s="8">
        <v>34469.199999999997</v>
      </c>
      <c r="BN11" s="30"/>
      <c r="BO11" s="8">
        <f>BM11+BN11</f>
        <v>34469.199999999997</v>
      </c>
      <c r="BP11" s="8"/>
      <c r="BQ11" s="8"/>
      <c r="BR11" s="8"/>
      <c r="BS11" s="8"/>
      <c r="BT11" s="8"/>
      <c r="BU11" s="8"/>
      <c r="BV11" s="8"/>
      <c r="BW11" s="8">
        <v>0</v>
      </c>
      <c r="BX11" s="8">
        <v>0</v>
      </c>
      <c r="BY11" s="8">
        <f>CB11</f>
        <v>36691.699999999997</v>
      </c>
      <c r="BZ11" s="8">
        <f>CC11</f>
        <v>900</v>
      </c>
      <c r="CA11" s="8">
        <f>BY11+BZ11</f>
        <v>37591.699999999997</v>
      </c>
      <c r="CB11" s="8">
        <f>H11++Z11+AL11+AX11+BD11++BJ11</f>
        <v>36691.699999999997</v>
      </c>
      <c r="CC11" s="8">
        <f>I11+AM11+BK11</f>
        <v>900</v>
      </c>
      <c r="CD11" s="8">
        <f>CB11+CC11</f>
        <v>37591.699999999997</v>
      </c>
      <c r="CE11" s="23"/>
      <c r="CF11" s="23"/>
      <c r="CG11" s="26"/>
      <c r="CH11" s="26"/>
      <c r="CI11" s="26"/>
      <c r="CJ11" s="26"/>
      <c r="CK11" s="26"/>
      <c r="CL11" s="26"/>
    </row>
    <row r="12" spans="1:91" ht="14.25" customHeight="1" x14ac:dyDescent="0.2">
      <c r="A12" s="15" t="s">
        <v>22</v>
      </c>
      <c r="B12" s="55"/>
      <c r="C12" s="55"/>
      <c r="D12" s="55"/>
      <c r="E12" s="55"/>
      <c r="F12" s="55"/>
      <c r="G12" s="55"/>
      <c r="H12" s="8">
        <f t="shared" ref="H12:H33" si="0">K12+N12+Q12+T12+W12</f>
        <v>325</v>
      </c>
      <c r="I12" s="8"/>
      <c r="J12" s="8">
        <f t="shared" ref="J12:J33" si="1">H12+I12</f>
        <v>325</v>
      </c>
      <c r="K12" s="8"/>
      <c r="L12" s="29"/>
      <c r="M12" s="8"/>
      <c r="N12" s="8"/>
      <c r="O12" s="29"/>
      <c r="P12" s="8"/>
      <c r="Q12" s="8">
        <v>325</v>
      </c>
      <c r="R12" s="8">
        <v>0</v>
      </c>
      <c r="S12" s="8">
        <v>325</v>
      </c>
      <c r="T12" s="8"/>
      <c r="U12" s="29"/>
      <c r="V12" s="8"/>
      <c r="W12" s="8"/>
      <c r="X12" s="29"/>
      <c r="Y12" s="8"/>
      <c r="Z12" s="8">
        <f t="shared" ref="Z12:Z33" si="2">AC12+AF12+AI12</f>
        <v>747.90000000000009</v>
      </c>
      <c r="AA12" s="8">
        <v>0</v>
      </c>
      <c r="AB12" s="8">
        <v>747.9</v>
      </c>
      <c r="AC12" s="8">
        <v>675.2</v>
      </c>
      <c r="AD12" s="8">
        <v>0</v>
      </c>
      <c r="AE12" s="8">
        <v>675.2</v>
      </c>
      <c r="AF12" s="8">
        <v>72.7</v>
      </c>
      <c r="AG12" s="8">
        <v>0</v>
      </c>
      <c r="AH12" s="8">
        <v>72.7</v>
      </c>
      <c r="AI12" s="8"/>
      <c r="AJ12" s="8">
        <v>0</v>
      </c>
      <c r="AK12" s="8">
        <v>0</v>
      </c>
      <c r="AL12" s="8">
        <f t="shared" ref="AL12:AL33" si="3">AO12+AR12+AU12</f>
        <v>0</v>
      </c>
      <c r="AM12" s="8">
        <f t="shared" ref="AM12:AM33" si="4">AV12</f>
        <v>0</v>
      </c>
      <c r="AN12" s="8">
        <f t="shared" ref="AN12:AN33" si="5">AL12+AM12</f>
        <v>0</v>
      </c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>
        <v>0</v>
      </c>
      <c r="BF12" s="8">
        <v>0</v>
      </c>
      <c r="BG12" s="8"/>
      <c r="BH12" s="8">
        <v>0</v>
      </c>
      <c r="BI12" s="8">
        <v>0</v>
      </c>
      <c r="BJ12" s="8">
        <f t="shared" ref="BJ12:BJ33" si="6">BM12+BP12+BS12+BV13</f>
        <v>96579.8</v>
      </c>
      <c r="BK12" s="8"/>
      <c r="BL12" s="8">
        <v>96579.8</v>
      </c>
      <c r="BM12" s="8">
        <v>96579.8</v>
      </c>
      <c r="BN12" s="30"/>
      <c r="BO12" s="8">
        <f t="shared" ref="BO12:BO32" si="7">BM12+BN12</f>
        <v>96579.8</v>
      </c>
      <c r="BP12" s="8"/>
      <c r="BQ12" s="8"/>
      <c r="BR12" s="8"/>
      <c r="BS12" s="8"/>
      <c r="BT12" s="8"/>
      <c r="BU12" s="8"/>
      <c r="BV12" s="8"/>
      <c r="BW12" s="8">
        <v>0</v>
      </c>
      <c r="BX12" s="8">
        <v>0</v>
      </c>
      <c r="BY12" s="8">
        <f t="shared" ref="BY12:BY33" si="8">CB12</f>
        <v>97652.7</v>
      </c>
      <c r="BZ12" s="8">
        <f t="shared" ref="BZ12:BZ33" si="9">CC12</f>
        <v>0</v>
      </c>
      <c r="CA12" s="8">
        <f t="shared" ref="CA12:CA33" si="10">BY12+BZ12</f>
        <v>97652.7</v>
      </c>
      <c r="CB12" s="8">
        <f t="shared" ref="CB12:CB33" si="11">H12++Z12+AL12+AX12+BD12++BJ12</f>
        <v>97652.7</v>
      </c>
      <c r="CC12" s="8">
        <f t="shared" ref="CC12:CC33" si="12">I12+AM12+BK12</f>
        <v>0</v>
      </c>
      <c r="CD12" s="8">
        <f t="shared" ref="CD12:CD33" si="13">CB12+CC12</f>
        <v>97652.7</v>
      </c>
      <c r="CE12" s="23"/>
      <c r="CF12" s="23"/>
      <c r="CG12" s="26"/>
      <c r="CH12" s="26"/>
      <c r="CI12" s="26"/>
      <c r="CJ12" s="26"/>
      <c r="CK12" s="26"/>
      <c r="CL12" s="26"/>
    </row>
    <row r="13" spans="1:91" ht="14.25" customHeight="1" x14ac:dyDescent="0.2">
      <c r="A13" s="15" t="s">
        <v>21</v>
      </c>
      <c r="B13" s="55"/>
      <c r="C13" s="55"/>
      <c r="D13" s="55"/>
      <c r="E13" s="55"/>
      <c r="F13" s="55"/>
      <c r="G13" s="55"/>
      <c r="H13" s="8">
        <f t="shared" si="0"/>
        <v>162.5</v>
      </c>
      <c r="I13" s="8"/>
      <c r="J13" s="8">
        <f t="shared" si="1"/>
        <v>162.5</v>
      </c>
      <c r="K13" s="8"/>
      <c r="L13" s="29"/>
      <c r="M13" s="8"/>
      <c r="N13" s="8"/>
      <c r="O13" s="29"/>
      <c r="P13" s="8"/>
      <c r="Q13" s="8">
        <v>162.5</v>
      </c>
      <c r="R13" s="8">
        <v>0</v>
      </c>
      <c r="S13" s="8">
        <v>162.5</v>
      </c>
      <c r="T13" s="8"/>
      <c r="U13" s="29"/>
      <c r="V13" s="8"/>
      <c r="W13" s="8"/>
      <c r="X13" s="29"/>
      <c r="Y13" s="8"/>
      <c r="Z13" s="8">
        <f t="shared" si="2"/>
        <v>1521.3</v>
      </c>
      <c r="AA13" s="8">
        <v>0</v>
      </c>
      <c r="AB13" s="8">
        <v>1521.3</v>
      </c>
      <c r="AC13" s="8">
        <v>753.2</v>
      </c>
      <c r="AD13" s="8">
        <v>0</v>
      </c>
      <c r="AE13" s="8">
        <v>753.2</v>
      </c>
      <c r="AF13" s="8">
        <v>290.8</v>
      </c>
      <c r="AG13" s="8">
        <v>0</v>
      </c>
      <c r="AH13" s="8">
        <v>290.8</v>
      </c>
      <c r="AI13" s="8">
        <v>477.3</v>
      </c>
      <c r="AJ13" s="8">
        <v>0</v>
      </c>
      <c r="AK13" s="8">
        <v>477.3</v>
      </c>
      <c r="AL13" s="8">
        <f t="shared" si="3"/>
        <v>0</v>
      </c>
      <c r="AM13" s="8">
        <f t="shared" si="4"/>
        <v>0</v>
      </c>
      <c r="AN13" s="8">
        <f t="shared" si="5"/>
        <v>0</v>
      </c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>
        <v>0</v>
      </c>
      <c r="BF13" s="8">
        <v>0</v>
      </c>
      <c r="BG13" s="8"/>
      <c r="BH13" s="8">
        <v>0</v>
      </c>
      <c r="BI13" s="8">
        <v>0</v>
      </c>
      <c r="BJ13" s="8">
        <f t="shared" si="6"/>
        <v>34748.6</v>
      </c>
      <c r="BK13" s="8"/>
      <c r="BL13" s="8">
        <v>34748.6</v>
      </c>
      <c r="BM13" s="8">
        <v>34748.6</v>
      </c>
      <c r="BN13" s="30"/>
      <c r="BO13" s="8">
        <f t="shared" si="7"/>
        <v>34748.6</v>
      </c>
      <c r="BP13" s="8"/>
      <c r="BQ13" s="8"/>
      <c r="BR13" s="8"/>
      <c r="BS13" s="8"/>
      <c r="BT13" s="8"/>
      <c r="BU13" s="8"/>
      <c r="BV13" s="8"/>
      <c r="BW13" s="8">
        <v>0</v>
      </c>
      <c r="BX13" s="8">
        <v>0</v>
      </c>
      <c r="BY13" s="8">
        <f t="shared" si="8"/>
        <v>36432.400000000001</v>
      </c>
      <c r="BZ13" s="8">
        <f t="shared" si="9"/>
        <v>0</v>
      </c>
      <c r="CA13" s="8">
        <f t="shared" si="10"/>
        <v>36432.400000000001</v>
      </c>
      <c r="CB13" s="8">
        <f t="shared" si="11"/>
        <v>36432.400000000001</v>
      </c>
      <c r="CC13" s="8">
        <f t="shared" si="12"/>
        <v>0</v>
      </c>
      <c r="CD13" s="8">
        <f t="shared" si="13"/>
        <v>36432.400000000001</v>
      </c>
      <c r="CE13" s="23"/>
      <c r="CF13" s="23"/>
      <c r="CG13" s="26"/>
      <c r="CH13" s="26"/>
      <c r="CI13" s="26"/>
      <c r="CJ13" s="26"/>
      <c r="CK13" s="26"/>
      <c r="CL13" s="26"/>
    </row>
    <row r="14" spans="1:91" ht="14.25" customHeight="1" x14ac:dyDescent="0.2">
      <c r="A14" s="15" t="s">
        <v>20</v>
      </c>
      <c r="B14" s="55"/>
      <c r="C14" s="55"/>
      <c r="D14" s="55"/>
      <c r="E14" s="55"/>
      <c r="F14" s="55"/>
      <c r="G14" s="55"/>
      <c r="H14" s="8">
        <f t="shared" si="0"/>
        <v>237.5</v>
      </c>
      <c r="I14" s="8"/>
      <c r="J14" s="8">
        <f t="shared" si="1"/>
        <v>237.5</v>
      </c>
      <c r="K14" s="8"/>
      <c r="L14" s="29"/>
      <c r="M14" s="8"/>
      <c r="N14" s="8"/>
      <c r="O14" s="29"/>
      <c r="P14" s="8"/>
      <c r="Q14" s="8">
        <v>237.5</v>
      </c>
      <c r="R14" s="8">
        <v>0</v>
      </c>
      <c r="S14" s="8">
        <v>237.5</v>
      </c>
      <c r="T14" s="8"/>
      <c r="U14" s="29"/>
      <c r="V14" s="8"/>
      <c r="W14" s="8"/>
      <c r="X14" s="29"/>
      <c r="Y14" s="8"/>
      <c r="Z14" s="8">
        <f t="shared" si="2"/>
        <v>3143.4</v>
      </c>
      <c r="AA14" s="8">
        <v>0</v>
      </c>
      <c r="AB14" s="8">
        <v>3143.4</v>
      </c>
      <c r="AC14" s="8">
        <v>1789.6</v>
      </c>
      <c r="AD14" s="8">
        <v>0</v>
      </c>
      <c r="AE14" s="8">
        <v>1789.6</v>
      </c>
      <c r="AF14" s="8">
        <v>508.8</v>
      </c>
      <c r="AG14" s="8">
        <v>0</v>
      </c>
      <c r="AH14" s="8">
        <v>508.8</v>
      </c>
      <c r="AI14" s="8">
        <v>845</v>
      </c>
      <c r="AJ14" s="8">
        <v>0</v>
      </c>
      <c r="AK14" s="8">
        <v>845</v>
      </c>
      <c r="AL14" s="8">
        <f t="shared" si="3"/>
        <v>0</v>
      </c>
      <c r="AM14" s="8">
        <f t="shared" si="4"/>
        <v>0</v>
      </c>
      <c r="AN14" s="8">
        <f t="shared" si="5"/>
        <v>0</v>
      </c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>
        <v>0</v>
      </c>
      <c r="BF14" s="8">
        <v>0</v>
      </c>
      <c r="BG14" s="8"/>
      <c r="BH14" s="8">
        <v>0</v>
      </c>
      <c r="BI14" s="8">
        <v>0</v>
      </c>
      <c r="BJ14" s="8">
        <f t="shared" si="6"/>
        <v>79095.600000000006</v>
      </c>
      <c r="BK14" s="8"/>
      <c r="BL14" s="8">
        <v>79095.600000000006</v>
      </c>
      <c r="BM14" s="8">
        <v>79095.600000000006</v>
      </c>
      <c r="BN14" s="30"/>
      <c r="BO14" s="8">
        <f t="shared" si="7"/>
        <v>79095.600000000006</v>
      </c>
      <c r="BP14" s="8"/>
      <c r="BQ14" s="8"/>
      <c r="BR14" s="8"/>
      <c r="BS14" s="8"/>
      <c r="BT14" s="8"/>
      <c r="BU14" s="8"/>
      <c r="BV14" s="8"/>
      <c r="BW14" s="8">
        <v>0</v>
      </c>
      <c r="BX14" s="8">
        <v>0</v>
      </c>
      <c r="BY14" s="8">
        <f t="shared" si="8"/>
        <v>82476.5</v>
      </c>
      <c r="BZ14" s="8">
        <f t="shared" si="9"/>
        <v>0</v>
      </c>
      <c r="CA14" s="8">
        <f t="shared" si="10"/>
        <v>82476.5</v>
      </c>
      <c r="CB14" s="8">
        <f t="shared" si="11"/>
        <v>82476.5</v>
      </c>
      <c r="CC14" s="8">
        <f t="shared" si="12"/>
        <v>0</v>
      </c>
      <c r="CD14" s="8">
        <f t="shared" si="13"/>
        <v>82476.5</v>
      </c>
      <c r="CE14" s="23"/>
      <c r="CF14" s="23"/>
      <c r="CG14" s="26"/>
      <c r="CH14" s="26"/>
      <c r="CI14" s="26"/>
      <c r="CJ14" s="26"/>
      <c r="CK14" s="26"/>
      <c r="CL14" s="26"/>
    </row>
    <row r="15" spans="1:91" ht="14.25" customHeight="1" x14ac:dyDescent="0.2">
      <c r="A15" s="15" t="s">
        <v>19</v>
      </c>
      <c r="B15" s="55"/>
      <c r="C15" s="55"/>
      <c r="D15" s="55"/>
      <c r="E15" s="55"/>
      <c r="F15" s="55"/>
      <c r="G15" s="55"/>
      <c r="H15" s="8">
        <f t="shared" si="0"/>
        <v>62.5</v>
      </c>
      <c r="I15" s="8"/>
      <c r="J15" s="8">
        <f t="shared" si="1"/>
        <v>62.5</v>
      </c>
      <c r="K15" s="8"/>
      <c r="L15" s="29"/>
      <c r="M15" s="8"/>
      <c r="N15" s="8"/>
      <c r="O15" s="29"/>
      <c r="P15" s="8"/>
      <c r="Q15" s="8">
        <v>62.5</v>
      </c>
      <c r="R15" s="8">
        <v>0</v>
      </c>
      <c r="S15" s="8">
        <v>62.5</v>
      </c>
      <c r="T15" s="8"/>
      <c r="U15" s="29"/>
      <c r="V15" s="8"/>
      <c r="W15" s="8"/>
      <c r="X15" s="29"/>
      <c r="Y15" s="8"/>
      <c r="Z15" s="8">
        <f t="shared" si="2"/>
        <v>2858.8999999999996</v>
      </c>
      <c r="AA15" s="8">
        <v>0</v>
      </c>
      <c r="AB15" s="8">
        <v>2858.9</v>
      </c>
      <c r="AC15" s="8">
        <v>2468</v>
      </c>
      <c r="AD15" s="8">
        <v>0</v>
      </c>
      <c r="AE15" s="8">
        <v>2468</v>
      </c>
      <c r="AF15" s="8">
        <v>72.7</v>
      </c>
      <c r="AG15" s="8">
        <v>0</v>
      </c>
      <c r="AH15" s="8">
        <v>72.7</v>
      </c>
      <c r="AI15" s="8">
        <v>318.2</v>
      </c>
      <c r="AJ15" s="8">
        <v>0</v>
      </c>
      <c r="AK15" s="8">
        <v>318.2</v>
      </c>
      <c r="AL15" s="8">
        <f t="shared" si="3"/>
        <v>0</v>
      </c>
      <c r="AM15" s="8">
        <f t="shared" si="4"/>
        <v>0</v>
      </c>
      <c r="AN15" s="8">
        <f t="shared" si="5"/>
        <v>0</v>
      </c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>
        <v>0</v>
      </c>
      <c r="BF15" s="8">
        <v>0</v>
      </c>
      <c r="BG15" s="8"/>
      <c r="BH15" s="8">
        <v>0</v>
      </c>
      <c r="BI15" s="8">
        <v>0</v>
      </c>
      <c r="BJ15" s="8">
        <f t="shared" si="6"/>
        <v>23341.5</v>
      </c>
      <c r="BK15" s="8"/>
      <c r="BL15" s="8">
        <v>23341.5</v>
      </c>
      <c r="BM15" s="8">
        <v>23341.5</v>
      </c>
      <c r="BN15" s="30"/>
      <c r="BO15" s="8">
        <f t="shared" si="7"/>
        <v>23341.5</v>
      </c>
      <c r="BP15" s="8"/>
      <c r="BQ15" s="8"/>
      <c r="BR15" s="8"/>
      <c r="BS15" s="8"/>
      <c r="BT15" s="8"/>
      <c r="BU15" s="8"/>
      <c r="BV15" s="8"/>
      <c r="BW15" s="8">
        <v>0</v>
      </c>
      <c r="BX15" s="8">
        <v>0</v>
      </c>
      <c r="BY15" s="8">
        <f t="shared" si="8"/>
        <v>26262.9</v>
      </c>
      <c r="BZ15" s="8">
        <f t="shared" si="9"/>
        <v>0</v>
      </c>
      <c r="CA15" s="8">
        <f t="shared" si="10"/>
        <v>26262.9</v>
      </c>
      <c r="CB15" s="8">
        <f t="shared" si="11"/>
        <v>26262.9</v>
      </c>
      <c r="CC15" s="8">
        <f t="shared" si="12"/>
        <v>0</v>
      </c>
      <c r="CD15" s="8">
        <f t="shared" si="13"/>
        <v>26262.9</v>
      </c>
      <c r="CE15" s="23"/>
      <c r="CF15" s="23"/>
      <c r="CG15" s="26"/>
      <c r="CH15" s="26"/>
      <c r="CI15" s="26"/>
      <c r="CJ15" s="26"/>
      <c r="CK15" s="26"/>
      <c r="CL15" s="26"/>
    </row>
    <row r="16" spans="1:91" ht="14.25" customHeight="1" x14ac:dyDescent="0.2">
      <c r="A16" s="15" t="s">
        <v>18</v>
      </c>
      <c r="B16" s="55"/>
      <c r="C16" s="55"/>
      <c r="D16" s="55"/>
      <c r="E16" s="55"/>
      <c r="F16" s="55"/>
      <c r="G16" s="55"/>
      <c r="H16" s="8">
        <f t="shared" si="0"/>
        <v>62.5</v>
      </c>
      <c r="I16" s="8"/>
      <c r="J16" s="8">
        <f t="shared" si="1"/>
        <v>62.5</v>
      </c>
      <c r="K16" s="8"/>
      <c r="L16" s="29"/>
      <c r="M16" s="8"/>
      <c r="N16" s="8"/>
      <c r="O16" s="29"/>
      <c r="P16" s="8"/>
      <c r="Q16" s="8">
        <v>62.5</v>
      </c>
      <c r="R16" s="8">
        <v>0</v>
      </c>
      <c r="S16" s="8">
        <v>62.5</v>
      </c>
      <c r="T16" s="8"/>
      <c r="U16" s="29"/>
      <c r="V16" s="8"/>
      <c r="W16" s="8"/>
      <c r="X16" s="29"/>
      <c r="Y16" s="8"/>
      <c r="Z16" s="8">
        <f t="shared" si="2"/>
        <v>2547.3999999999996</v>
      </c>
      <c r="AA16" s="8">
        <v>0</v>
      </c>
      <c r="AB16" s="8">
        <v>2547.4</v>
      </c>
      <c r="AC16" s="8">
        <v>2236.1</v>
      </c>
      <c r="AD16" s="8">
        <v>0</v>
      </c>
      <c r="AE16" s="8">
        <v>2236.1</v>
      </c>
      <c r="AF16" s="8">
        <v>72.7</v>
      </c>
      <c r="AG16" s="8">
        <v>0</v>
      </c>
      <c r="AH16" s="8">
        <v>72.7</v>
      </c>
      <c r="AI16" s="8">
        <v>238.6</v>
      </c>
      <c r="AJ16" s="8">
        <v>0</v>
      </c>
      <c r="AK16" s="8">
        <v>238.6</v>
      </c>
      <c r="AL16" s="8">
        <f t="shared" si="3"/>
        <v>0</v>
      </c>
      <c r="AM16" s="8">
        <f t="shared" si="4"/>
        <v>500</v>
      </c>
      <c r="AN16" s="8">
        <f t="shared" si="5"/>
        <v>500</v>
      </c>
      <c r="AO16" s="8"/>
      <c r="AP16" s="8"/>
      <c r="AQ16" s="8"/>
      <c r="AR16" s="8"/>
      <c r="AS16" s="8"/>
      <c r="AT16" s="8"/>
      <c r="AU16" s="8"/>
      <c r="AV16" s="8">
        <v>500</v>
      </c>
      <c r="AW16" s="8">
        <f t="shared" ref="AW16:AW32" si="14">AU16+AV16</f>
        <v>500</v>
      </c>
      <c r="AX16" s="8"/>
      <c r="AY16" s="8"/>
      <c r="AZ16" s="8"/>
      <c r="BA16" s="8"/>
      <c r="BB16" s="8"/>
      <c r="BC16" s="8"/>
      <c r="BD16" s="8"/>
      <c r="BE16" s="8">
        <v>0</v>
      </c>
      <c r="BF16" s="8">
        <v>0</v>
      </c>
      <c r="BG16" s="8"/>
      <c r="BH16" s="8">
        <v>0</v>
      </c>
      <c r="BI16" s="8">
        <v>0</v>
      </c>
      <c r="BJ16" s="8">
        <f t="shared" si="6"/>
        <v>17499.7</v>
      </c>
      <c r="BK16" s="8"/>
      <c r="BL16" s="8">
        <v>17499.7</v>
      </c>
      <c r="BM16" s="8">
        <v>17499.7</v>
      </c>
      <c r="BN16" s="30"/>
      <c r="BO16" s="8">
        <f t="shared" si="7"/>
        <v>17499.7</v>
      </c>
      <c r="BP16" s="8"/>
      <c r="BQ16" s="8"/>
      <c r="BR16" s="8"/>
      <c r="BS16" s="8"/>
      <c r="BT16" s="8"/>
      <c r="BU16" s="8"/>
      <c r="BV16" s="8"/>
      <c r="BW16" s="8">
        <v>0</v>
      </c>
      <c r="BX16" s="8">
        <v>0</v>
      </c>
      <c r="BY16" s="8">
        <f t="shared" si="8"/>
        <v>20109.599999999999</v>
      </c>
      <c r="BZ16" s="8">
        <f t="shared" si="9"/>
        <v>500</v>
      </c>
      <c r="CA16" s="8">
        <f t="shared" si="10"/>
        <v>20609.599999999999</v>
      </c>
      <c r="CB16" s="8">
        <f t="shared" si="11"/>
        <v>20109.599999999999</v>
      </c>
      <c r="CC16" s="8">
        <f t="shared" si="12"/>
        <v>500</v>
      </c>
      <c r="CD16" s="8">
        <f t="shared" si="13"/>
        <v>20609.599999999999</v>
      </c>
      <c r="CE16" s="23"/>
      <c r="CF16" s="23"/>
      <c r="CG16" s="26"/>
      <c r="CH16" s="26"/>
      <c r="CI16" s="26"/>
      <c r="CJ16" s="26"/>
      <c r="CK16" s="26"/>
      <c r="CL16" s="26"/>
    </row>
    <row r="17" spans="1:90" ht="14.25" customHeight="1" x14ac:dyDescent="0.2">
      <c r="A17" s="15" t="s">
        <v>17</v>
      </c>
      <c r="B17" s="55"/>
      <c r="C17" s="55"/>
      <c r="D17" s="55"/>
      <c r="E17" s="55"/>
      <c r="F17" s="55"/>
      <c r="G17" s="55"/>
      <c r="H17" s="8">
        <f t="shared" si="0"/>
        <v>75</v>
      </c>
      <c r="I17" s="8"/>
      <c r="J17" s="8">
        <f t="shared" si="1"/>
        <v>75</v>
      </c>
      <c r="K17" s="8"/>
      <c r="L17" s="29"/>
      <c r="M17" s="8"/>
      <c r="N17" s="8"/>
      <c r="O17" s="29"/>
      <c r="P17" s="8"/>
      <c r="Q17" s="8">
        <v>75</v>
      </c>
      <c r="R17" s="8">
        <v>0</v>
      </c>
      <c r="S17" s="8">
        <v>75</v>
      </c>
      <c r="T17" s="8"/>
      <c r="U17" s="29"/>
      <c r="V17" s="8"/>
      <c r="W17" s="8"/>
      <c r="X17" s="29"/>
      <c r="Y17" s="8"/>
      <c r="Z17" s="8">
        <f t="shared" si="2"/>
        <v>3374.7</v>
      </c>
      <c r="AA17" s="8">
        <v>0</v>
      </c>
      <c r="AB17" s="8">
        <v>3374.7</v>
      </c>
      <c r="AC17" s="8">
        <v>3374.7</v>
      </c>
      <c r="AD17" s="8">
        <v>0</v>
      </c>
      <c r="AE17" s="8">
        <v>3374.7</v>
      </c>
      <c r="AF17" s="8"/>
      <c r="AG17" s="8">
        <v>0</v>
      </c>
      <c r="AH17" s="8">
        <v>0</v>
      </c>
      <c r="AI17" s="8"/>
      <c r="AJ17" s="8">
        <v>0</v>
      </c>
      <c r="AK17" s="8">
        <v>0</v>
      </c>
      <c r="AL17" s="8">
        <f t="shared" si="3"/>
        <v>0</v>
      </c>
      <c r="AM17" s="8">
        <f t="shared" si="4"/>
        <v>0</v>
      </c>
      <c r="AN17" s="8">
        <f t="shared" si="5"/>
        <v>0</v>
      </c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>
        <v>0</v>
      </c>
      <c r="BF17" s="8">
        <v>0</v>
      </c>
      <c r="BG17" s="8"/>
      <c r="BH17" s="8">
        <v>0</v>
      </c>
      <c r="BI17" s="8">
        <v>0</v>
      </c>
      <c r="BJ17" s="8">
        <f t="shared" si="6"/>
        <v>30570.7</v>
      </c>
      <c r="BK17" s="8"/>
      <c r="BL17" s="8">
        <v>30570.7</v>
      </c>
      <c r="BM17" s="8">
        <v>30570.7</v>
      </c>
      <c r="BN17" s="30"/>
      <c r="BO17" s="8">
        <f t="shared" si="7"/>
        <v>30570.7</v>
      </c>
      <c r="BP17" s="8"/>
      <c r="BQ17" s="8"/>
      <c r="BR17" s="8"/>
      <c r="BS17" s="8"/>
      <c r="BT17" s="8"/>
      <c r="BU17" s="8"/>
      <c r="BV17" s="8"/>
      <c r="BW17" s="8">
        <v>0</v>
      </c>
      <c r="BX17" s="8">
        <v>0</v>
      </c>
      <c r="BY17" s="8">
        <f t="shared" si="8"/>
        <v>34020.400000000001</v>
      </c>
      <c r="BZ17" s="8">
        <f t="shared" si="9"/>
        <v>0</v>
      </c>
      <c r="CA17" s="8">
        <f t="shared" si="10"/>
        <v>34020.400000000001</v>
      </c>
      <c r="CB17" s="8">
        <f t="shared" si="11"/>
        <v>34020.400000000001</v>
      </c>
      <c r="CC17" s="8">
        <f t="shared" si="12"/>
        <v>0</v>
      </c>
      <c r="CD17" s="8">
        <f t="shared" si="13"/>
        <v>34020.400000000001</v>
      </c>
      <c r="CE17" s="23"/>
      <c r="CF17" s="23"/>
      <c r="CG17" s="26"/>
      <c r="CH17" s="26"/>
      <c r="CI17" s="26"/>
      <c r="CJ17" s="26"/>
      <c r="CK17" s="26"/>
      <c r="CL17" s="26"/>
    </row>
    <row r="18" spans="1:90" ht="14.25" customHeight="1" x14ac:dyDescent="0.2">
      <c r="A18" s="15" t="s">
        <v>16</v>
      </c>
      <c r="B18" s="55"/>
      <c r="C18" s="55"/>
      <c r="D18" s="55"/>
      <c r="E18" s="55"/>
      <c r="F18" s="55"/>
      <c r="G18" s="55"/>
      <c r="H18" s="8">
        <f t="shared" si="0"/>
        <v>62.5</v>
      </c>
      <c r="I18" s="8"/>
      <c r="J18" s="8">
        <f t="shared" si="1"/>
        <v>62.5</v>
      </c>
      <c r="K18" s="8"/>
      <c r="L18" s="29"/>
      <c r="M18" s="8"/>
      <c r="N18" s="8"/>
      <c r="O18" s="29"/>
      <c r="P18" s="8"/>
      <c r="Q18" s="8">
        <v>62.5</v>
      </c>
      <c r="R18" s="8">
        <v>0</v>
      </c>
      <c r="S18" s="8">
        <v>62.5</v>
      </c>
      <c r="T18" s="8"/>
      <c r="U18" s="29"/>
      <c r="V18" s="8"/>
      <c r="W18" s="8"/>
      <c r="X18" s="29"/>
      <c r="Y18" s="8"/>
      <c r="Z18" s="8">
        <f t="shared" si="2"/>
        <v>1674.3</v>
      </c>
      <c r="AA18" s="8">
        <v>0</v>
      </c>
      <c r="AB18" s="8">
        <v>1674.3</v>
      </c>
      <c r="AC18" s="8">
        <v>1674.3</v>
      </c>
      <c r="AD18" s="8">
        <v>0</v>
      </c>
      <c r="AE18" s="8">
        <v>1674.3</v>
      </c>
      <c r="AF18" s="8"/>
      <c r="AG18" s="8">
        <v>0</v>
      </c>
      <c r="AH18" s="8">
        <v>0</v>
      </c>
      <c r="AI18" s="8"/>
      <c r="AJ18" s="8">
        <v>0</v>
      </c>
      <c r="AK18" s="8">
        <v>0</v>
      </c>
      <c r="AL18" s="8">
        <f t="shared" si="3"/>
        <v>0</v>
      </c>
      <c r="AM18" s="8">
        <f t="shared" si="4"/>
        <v>300</v>
      </c>
      <c r="AN18" s="8">
        <f t="shared" si="5"/>
        <v>300</v>
      </c>
      <c r="AO18" s="8"/>
      <c r="AP18" s="8"/>
      <c r="AQ18" s="8"/>
      <c r="AR18" s="8"/>
      <c r="AS18" s="8"/>
      <c r="AT18" s="8"/>
      <c r="AU18" s="8"/>
      <c r="AV18" s="8">
        <v>300</v>
      </c>
      <c r="AW18" s="8">
        <f t="shared" si="14"/>
        <v>300</v>
      </c>
      <c r="AX18" s="8"/>
      <c r="AY18" s="8"/>
      <c r="AZ18" s="8"/>
      <c r="BA18" s="8"/>
      <c r="BB18" s="8"/>
      <c r="BC18" s="8"/>
      <c r="BD18" s="8"/>
      <c r="BE18" s="8">
        <v>0</v>
      </c>
      <c r="BF18" s="8">
        <v>0</v>
      </c>
      <c r="BG18" s="8"/>
      <c r="BH18" s="8">
        <v>0</v>
      </c>
      <c r="BI18" s="8">
        <v>0</v>
      </c>
      <c r="BJ18" s="8">
        <f t="shared" si="6"/>
        <v>81965.899999999994</v>
      </c>
      <c r="BK18" s="8"/>
      <c r="BL18" s="8">
        <v>81965.899999999994</v>
      </c>
      <c r="BM18" s="8">
        <v>81965.899999999994</v>
      </c>
      <c r="BN18" s="30"/>
      <c r="BO18" s="8">
        <f t="shared" si="7"/>
        <v>81965.899999999994</v>
      </c>
      <c r="BP18" s="8"/>
      <c r="BQ18" s="8"/>
      <c r="BR18" s="8"/>
      <c r="BS18" s="8"/>
      <c r="BT18" s="8"/>
      <c r="BU18" s="8"/>
      <c r="BV18" s="8"/>
      <c r="BW18" s="8">
        <v>0</v>
      </c>
      <c r="BX18" s="8">
        <v>0</v>
      </c>
      <c r="BY18" s="8">
        <f t="shared" si="8"/>
        <v>83702.7</v>
      </c>
      <c r="BZ18" s="8">
        <f t="shared" si="9"/>
        <v>300</v>
      </c>
      <c r="CA18" s="8">
        <f t="shared" si="10"/>
        <v>84002.7</v>
      </c>
      <c r="CB18" s="8">
        <f t="shared" si="11"/>
        <v>83702.7</v>
      </c>
      <c r="CC18" s="8">
        <f t="shared" si="12"/>
        <v>300</v>
      </c>
      <c r="CD18" s="8">
        <f t="shared" si="13"/>
        <v>84002.7</v>
      </c>
      <c r="CE18" s="23"/>
      <c r="CF18" s="23"/>
      <c r="CG18" s="26"/>
      <c r="CH18" s="26"/>
      <c r="CI18" s="26"/>
      <c r="CJ18" s="26"/>
      <c r="CK18" s="26"/>
      <c r="CL18" s="26"/>
    </row>
    <row r="19" spans="1:90" ht="14.25" customHeight="1" x14ac:dyDescent="0.2">
      <c r="A19" s="15" t="s">
        <v>15</v>
      </c>
      <c r="B19" s="55"/>
      <c r="C19" s="55"/>
      <c r="D19" s="55"/>
      <c r="E19" s="55"/>
      <c r="F19" s="55"/>
      <c r="G19" s="55"/>
      <c r="H19" s="8">
        <f t="shared" si="0"/>
        <v>62.5</v>
      </c>
      <c r="I19" s="8"/>
      <c r="J19" s="8">
        <f t="shared" si="1"/>
        <v>62.5</v>
      </c>
      <c r="K19" s="8"/>
      <c r="L19" s="29"/>
      <c r="M19" s="8"/>
      <c r="N19" s="8"/>
      <c r="O19" s="29"/>
      <c r="P19" s="8"/>
      <c r="Q19" s="8">
        <v>62.5</v>
      </c>
      <c r="R19" s="8">
        <v>0</v>
      </c>
      <c r="S19" s="8">
        <v>62.5</v>
      </c>
      <c r="T19" s="8"/>
      <c r="U19" s="29"/>
      <c r="V19" s="8"/>
      <c r="W19" s="8"/>
      <c r="X19" s="29"/>
      <c r="Y19" s="8"/>
      <c r="Z19" s="8">
        <f t="shared" si="2"/>
        <v>2456.6</v>
      </c>
      <c r="AA19" s="8">
        <v>0</v>
      </c>
      <c r="AB19" s="8">
        <v>2456.6</v>
      </c>
      <c r="AC19" s="8">
        <v>2383.9</v>
      </c>
      <c r="AD19" s="8">
        <v>0</v>
      </c>
      <c r="AE19" s="8">
        <v>2383.9</v>
      </c>
      <c r="AF19" s="8">
        <v>72.7</v>
      </c>
      <c r="AG19" s="8">
        <v>0</v>
      </c>
      <c r="AH19" s="8">
        <v>72.7</v>
      </c>
      <c r="AI19" s="8"/>
      <c r="AJ19" s="8">
        <v>0</v>
      </c>
      <c r="AK19" s="8">
        <v>0</v>
      </c>
      <c r="AL19" s="8">
        <f t="shared" si="3"/>
        <v>0</v>
      </c>
      <c r="AM19" s="8">
        <f t="shared" si="4"/>
        <v>700</v>
      </c>
      <c r="AN19" s="8">
        <f t="shared" si="5"/>
        <v>700</v>
      </c>
      <c r="AO19" s="8"/>
      <c r="AP19" s="8"/>
      <c r="AQ19" s="8"/>
      <c r="AR19" s="8"/>
      <c r="AS19" s="8"/>
      <c r="AT19" s="8"/>
      <c r="AU19" s="8"/>
      <c r="AV19" s="8">
        <v>700</v>
      </c>
      <c r="AW19" s="8">
        <f t="shared" si="14"/>
        <v>700</v>
      </c>
      <c r="AX19" s="8"/>
      <c r="AY19" s="8"/>
      <c r="AZ19" s="8"/>
      <c r="BA19" s="8"/>
      <c r="BB19" s="8"/>
      <c r="BC19" s="8"/>
      <c r="BD19" s="8"/>
      <c r="BE19" s="8">
        <v>0</v>
      </c>
      <c r="BF19" s="8">
        <v>0</v>
      </c>
      <c r="BG19" s="8"/>
      <c r="BH19" s="8">
        <v>0</v>
      </c>
      <c r="BI19" s="8">
        <v>0</v>
      </c>
      <c r="BJ19" s="8">
        <f t="shared" si="6"/>
        <v>15097.3</v>
      </c>
      <c r="BK19" s="8"/>
      <c r="BL19" s="8">
        <v>15097.3</v>
      </c>
      <c r="BM19" s="8">
        <v>15097.3</v>
      </c>
      <c r="BN19" s="30"/>
      <c r="BO19" s="8">
        <f t="shared" si="7"/>
        <v>15097.3</v>
      </c>
      <c r="BP19" s="8"/>
      <c r="BQ19" s="8"/>
      <c r="BR19" s="8"/>
      <c r="BS19" s="8"/>
      <c r="BT19" s="8"/>
      <c r="BU19" s="8"/>
      <c r="BV19" s="8"/>
      <c r="BW19" s="8">
        <v>0</v>
      </c>
      <c r="BX19" s="8">
        <v>0</v>
      </c>
      <c r="BY19" s="8">
        <f t="shared" si="8"/>
        <v>17616.399999999998</v>
      </c>
      <c r="BZ19" s="8">
        <f t="shared" si="9"/>
        <v>700</v>
      </c>
      <c r="CA19" s="8">
        <f t="shared" si="10"/>
        <v>18316.399999999998</v>
      </c>
      <c r="CB19" s="8">
        <f t="shared" si="11"/>
        <v>17616.399999999998</v>
      </c>
      <c r="CC19" s="8">
        <f t="shared" si="12"/>
        <v>700</v>
      </c>
      <c r="CD19" s="8">
        <f t="shared" si="13"/>
        <v>18316.399999999998</v>
      </c>
      <c r="CE19" s="23"/>
      <c r="CF19" s="23"/>
      <c r="CG19" s="26"/>
      <c r="CH19" s="26"/>
      <c r="CI19" s="26"/>
      <c r="CJ19" s="26"/>
      <c r="CK19" s="26"/>
      <c r="CL19" s="26"/>
    </row>
    <row r="20" spans="1:90" ht="14.25" customHeight="1" x14ac:dyDescent="0.2">
      <c r="A20" s="15" t="s">
        <v>14</v>
      </c>
      <c r="B20" s="55"/>
      <c r="C20" s="55"/>
      <c r="D20" s="55"/>
      <c r="E20" s="55"/>
      <c r="F20" s="55"/>
      <c r="G20" s="55"/>
      <c r="H20" s="8">
        <f t="shared" si="0"/>
        <v>75</v>
      </c>
      <c r="I20" s="8"/>
      <c r="J20" s="8">
        <f t="shared" si="1"/>
        <v>75</v>
      </c>
      <c r="K20" s="8"/>
      <c r="L20" s="29"/>
      <c r="M20" s="8"/>
      <c r="N20" s="8"/>
      <c r="O20" s="29"/>
      <c r="P20" s="8"/>
      <c r="Q20" s="8">
        <v>75</v>
      </c>
      <c r="R20" s="8">
        <v>0</v>
      </c>
      <c r="S20" s="8">
        <v>75</v>
      </c>
      <c r="T20" s="8"/>
      <c r="U20" s="29"/>
      <c r="V20" s="8"/>
      <c r="W20" s="8"/>
      <c r="X20" s="29"/>
      <c r="Y20" s="8"/>
      <c r="Z20" s="8">
        <f t="shared" si="2"/>
        <v>3327</v>
      </c>
      <c r="AA20" s="8">
        <v>0</v>
      </c>
      <c r="AB20" s="8">
        <v>3327</v>
      </c>
      <c r="AC20" s="8">
        <v>3327</v>
      </c>
      <c r="AD20" s="8">
        <v>0</v>
      </c>
      <c r="AE20" s="8">
        <v>3327</v>
      </c>
      <c r="AF20" s="8"/>
      <c r="AG20" s="8">
        <v>0</v>
      </c>
      <c r="AH20" s="8">
        <v>0</v>
      </c>
      <c r="AI20" s="8"/>
      <c r="AJ20" s="8">
        <v>0</v>
      </c>
      <c r="AK20" s="8">
        <v>0</v>
      </c>
      <c r="AL20" s="8">
        <f t="shared" si="3"/>
        <v>0</v>
      </c>
      <c r="AM20" s="8">
        <f t="shared" si="4"/>
        <v>200</v>
      </c>
      <c r="AN20" s="8">
        <f t="shared" si="5"/>
        <v>200</v>
      </c>
      <c r="AO20" s="8"/>
      <c r="AP20" s="8"/>
      <c r="AQ20" s="8"/>
      <c r="AR20" s="8"/>
      <c r="AS20" s="8"/>
      <c r="AT20" s="8"/>
      <c r="AU20" s="8"/>
      <c r="AV20" s="8">
        <v>200</v>
      </c>
      <c r="AW20" s="8">
        <f t="shared" si="14"/>
        <v>200</v>
      </c>
      <c r="AX20" s="8"/>
      <c r="AY20" s="8"/>
      <c r="AZ20" s="8"/>
      <c r="BA20" s="8"/>
      <c r="BB20" s="8"/>
      <c r="BC20" s="8"/>
      <c r="BD20" s="8"/>
      <c r="BE20" s="8">
        <v>0</v>
      </c>
      <c r="BF20" s="8">
        <v>0</v>
      </c>
      <c r="BG20" s="8"/>
      <c r="BH20" s="8">
        <v>0</v>
      </c>
      <c r="BI20" s="8">
        <v>0</v>
      </c>
      <c r="BJ20" s="8">
        <f t="shared" si="6"/>
        <v>21157.599999999999</v>
      </c>
      <c r="BK20" s="8"/>
      <c r="BL20" s="8">
        <v>21157.599999999999</v>
      </c>
      <c r="BM20" s="8">
        <v>21157.599999999999</v>
      </c>
      <c r="BN20" s="30"/>
      <c r="BO20" s="8">
        <f t="shared" si="7"/>
        <v>21157.599999999999</v>
      </c>
      <c r="BP20" s="8"/>
      <c r="BQ20" s="8"/>
      <c r="BR20" s="8"/>
      <c r="BS20" s="8"/>
      <c r="BT20" s="8"/>
      <c r="BU20" s="8"/>
      <c r="BV20" s="8"/>
      <c r="BW20" s="8">
        <v>0</v>
      </c>
      <c r="BX20" s="8">
        <v>0</v>
      </c>
      <c r="BY20" s="8">
        <f t="shared" si="8"/>
        <v>24559.599999999999</v>
      </c>
      <c r="BZ20" s="8">
        <f t="shared" si="9"/>
        <v>200</v>
      </c>
      <c r="CA20" s="8">
        <f t="shared" si="10"/>
        <v>24759.599999999999</v>
      </c>
      <c r="CB20" s="8">
        <f t="shared" si="11"/>
        <v>24559.599999999999</v>
      </c>
      <c r="CC20" s="8">
        <f t="shared" si="12"/>
        <v>200</v>
      </c>
      <c r="CD20" s="8">
        <f t="shared" si="13"/>
        <v>24759.599999999999</v>
      </c>
      <c r="CE20" s="23"/>
      <c r="CF20" s="23"/>
      <c r="CG20" s="26"/>
      <c r="CH20" s="26"/>
      <c r="CI20" s="26"/>
      <c r="CJ20" s="26"/>
      <c r="CK20" s="26"/>
      <c r="CL20" s="26"/>
    </row>
    <row r="21" spans="1:90" ht="14.25" customHeight="1" x14ac:dyDescent="0.2">
      <c r="A21" s="15" t="s">
        <v>13</v>
      </c>
      <c r="B21" s="55"/>
      <c r="C21" s="55"/>
      <c r="D21" s="55"/>
      <c r="E21" s="55"/>
      <c r="F21" s="55"/>
      <c r="G21" s="55"/>
      <c r="H21" s="8">
        <f t="shared" si="0"/>
        <v>62.5</v>
      </c>
      <c r="I21" s="8"/>
      <c r="J21" s="8">
        <f t="shared" si="1"/>
        <v>62.5</v>
      </c>
      <c r="K21" s="8"/>
      <c r="L21" s="29"/>
      <c r="M21" s="8"/>
      <c r="N21" s="8"/>
      <c r="O21" s="29"/>
      <c r="P21" s="8"/>
      <c r="Q21" s="8">
        <v>62.5</v>
      </c>
      <c r="R21" s="8">
        <v>0</v>
      </c>
      <c r="S21" s="8">
        <v>62.5</v>
      </c>
      <c r="T21" s="8"/>
      <c r="U21" s="29"/>
      <c r="V21" s="8"/>
      <c r="W21" s="8"/>
      <c r="X21" s="29"/>
      <c r="Y21" s="8"/>
      <c r="Z21" s="8">
        <f t="shared" si="2"/>
        <v>1469.9</v>
      </c>
      <c r="AA21" s="8">
        <v>0</v>
      </c>
      <c r="AB21" s="8">
        <v>1469.9</v>
      </c>
      <c r="AC21" s="8">
        <v>827.4</v>
      </c>
      <c r="AD21" s="8">
        <v>0</v>
      </c>
      <c r="AE21" s="8">
        <v>827.4</v>
      </c>
      <c r="AF21" s="8">
        <v>155.30000000000001</v>
      </c>
      <c r="AG21" s="8">
        <v>0</v>
      </c>
      <c r="AH21" s="8">
        <v>155.30000000000001</v>
      </c>
      <c r="AI21" s="8">
        <v>487.2</v>
      </c>
      <c r="AJ21" s="8">
        <v>0</v>
      </c>
      <c r="AK21" s="8">
        <v>487.2</v>
      </c>
      <c r="AL21" s="8">
        <f t="shared" si="3"/>
        <v>0</v>
      </c>
      <c r="AM21" s="8">
        <f t="shared" si="4"/>
        <v>200</v>
      </c>
      <c r="AN21" s="8">
        <f t="shared" si="5"/>
        <v>200</v>
      </c>
      <c r="AO21" s="8"/>
      <c r="AP21" s="8"/>
      <c r="AQ21" s="8"/>
      <c r="AR21" s="8"/>
      <c r="AS21" s="8"/>
      <c r="AT21" s="8"/>
      <c r="AU21" s="8"/>
      <c r="AV21" s="8">
        <v>200</v>
      </c>
      <c r="AW21" s="8">
        <f t="shared" si="14"/>
        <v>200</v>
      </c>
      <c r="AX21" s="8"/>
      <c r="AY21" s="8"/>
      <c r="AZ21" s="8"/>
      <c r="BA21" s="8"/>
      <c r="BB21" s="8"/>
      <c r="BC21" s="8"/>
      <c r="BD21" s="8"/>
      <c r="BE21" s="8">
        <v>0</v>
      </c>
      <c r="BF21" s="8">
        <v>0</v>
      </c>
      <c r="BG21" s="8"/>
      <c r="BH21" s="8">
        <v>0</v>
      </c>
      <c r="BI21" s="8">
        <v>0</v>
      </c>
      <c r="BJ21" s="8">
        <f t="shared" si="6"/>
        <v>17099.400000000001</v>
      </c>
      <c r="BK21" s="8"/>
      <c r="BL21" s="8">
        <v>17099.400000000001</v>
      </c>
      <c r="BM21" s="8">
        <v>17099.400000000001</v>
      </c>
      <c r="BN21" s="30"/>
      <c r="BO21" s="8">
        <f t="shared" si="7"/>
        <v>17099.400000000001</v>
      </c>
      <c r="BP21" s="8"/>
      <c r="BQ21" s="8"/>
      <c r="BR21" s="8"/>
      <c r="BS21" s="8"/>
      <c r="BT21" s="8"/>
      <c r="BU21" s="8"/>
      <c r="BV21" s="8"/>
      <c r="BW21" s="8">
        <v>0</v>
      </c>
      <c r="BX21" s="8">
        <v>0</v>
      </c>
      <c r="BY21" s="8">
        <f t="shared" si="8"/>
        <v>18631.800000000003</v>
      </c>
      <c r="BZ21" s="8">
        <f t="shared" si="9"/>
        <v>200</v>
      </c>
      <c r="CA21" s="8">
        <f t="shared" si="10"/>
        <v>18831.800000000003</v>
      </c>
      <c r="CB21" s="8">
        <f t="shared" si="11"/>
        <v>18631.800000000003</v>
      </c>
      <c r="CC21" s="8">
        <f t="shared" si="12"/>
        <v>200</v>
      </c>
      <c r="CD21" s="8">
        <f t="shared" si="13"/>
        <v>18831.800000000003</v>
      </c>
      <c r="CE21" s="23"/>
      <c r="CF21" s="23"/>
      <c r="CG21" s="26"/>
      <c r="CH21" s="26"/>
      <c r="CI21" s="26"/>
      <c r="CJ21" s="26"/>
      <c r="CK21" s="26"/>
      <c r="CL21" s="26"/>
    </row>
    <row r="22" spans="1:90" ht="14.25" customHeight="1" x14ac:dyDescent="0.2">
      <c r="A22" s="15" t="s">
        <v>12</v>
      </c>
      <c r="B22" s="55"/>
      <c r="C22" s="55"/>
      <c r="D22" s="55"/>
      <c r="E22" s="55"/>
      <c r="F22" s="55"/>
      <c r="G22" s="55"/>
      <c r="H22" s="8">
        <f t="shared" si="0"/>
        <v>62.5</v>
      </c>
      <c r="I22" s="8"/>
      <c r="J22" s="8">
        <f t="shared" si="1"/>
        <v>62.5</v>
      </c>
      <c r="K22" s="8"/>
      <c r="L22" s="29"/>
      <c r="M22" s="8"/>
      <c r="N22" s="8"/>
      <c r="O22" s="29"/>
      <c r="P22" s="8"/>
      <c r="Q22" s="8">
        <v>62.5</v>
      </c>
      <c r="R22" s="8">
        <v>0</v>
      </c>
      <c r="S22" s="8">
        <v>62.5</v>
      </c>
      <c r="T22" s="8"/>
      <c r="U22" s="29"/>
      <c r="V22" s="8"/>
      <c r="W22" s="8"/>
      <c r="X22" s="29"/>
      <c r="Y22" s="8"/>
      <c r="Z22" s="8">
        <f t="shared" si="2"/>
        <v>2677.7</v>
      </c>
      <c r="AA22" s="8">
        <v>0</v>
      </c>
      <c r="AB22" s="8">
        <v>2677.7</v>
      </c>
      <c r="AC22" s="8">
        <v>2373.1999999999998</v>
      </c>
      <c r="AD22" s="8">
        <v>0</v>
      </c>
      <c r="AE22" s="8">
        <v>2373.1999999999998</v>
      </c>
      <c r="AF22" s="8">
        <v>145.4</v>
      </c>
      <c r="AG22" s="8">
        <v>0</v>
      </c>
      <c r="AH22" s="8">
        <v>145.4</v>
      </c>
      <c r="AI22" s="8">
        <v>159.1</v>
      </c>
      <c r="AJ22" s="8">
        <v>0</v>
      </c>
      <c r="AK22" s="8">
        <v>159.1</v>
      </c>
      <c r="AL22" s="8">
        <f t="shared" si="3"/>
        <v>0</v>
      </c>
      <c r="AM22" s="8">
        <f t="shared" si="4"/>
        <v>0</v>
      </c>
      <c r="AN22" s="8">
        <f t="shared" si="5"/>
        <v>0</v>
      </c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>
        <v>0</v>
      </c>
      <c r="BF22" s="8">
        <v>0</v>
      </c>
      <c r="BG22" s="8"/>
      <c r="BH22" s="8">
        <v>0</v>
      </c>
      <c r="BI22" s="8">
        <v>0</v>
      </c>
      <c r="BJ22" s="8">
        <f t="shared" si="6"/>
        <v>73546</v>
      </c>
      <c r="BK22" s="8"/>
      <c r="BL22" s="8">
        <v>73546</v>
      </c>
      <c r="BM22" s="8">
        <v>73546</v>
      </c>
      <c r="BN22" s="30"/>
      <c r="BO22" s="8">
        <f t="shared" si="7"/>
        <v>73546</v>
      </c>
      <c r="BP22" s="8"/>
      <c r="BQ22" s="8"/>
      <c r="BR22" s="8"/>
      <c r="BS22" s="8"/>
      <c r="BT22" s="8"/>
      <c r="BU22" s="8"/>
      <c r="BV22" s="8"/>
      <c r="BW22" s="8">
        <v>0</v>
      </c>
      <c r="BX22" s="8">
        <v>0</v>
      </c>
      <c r="BY22" s="8">
        <f t="shared" si="8"/>
        <v>76286.2</v>
      </c>
      <c r="BZ22" s="8">
        <f t="shared" si="9"/>
        <v>0</v>
      </c>
      <c r="CA22" s="8">
        <f t="shared" si="10"/>
        <v>76286.2</v>
      </c>
      <c r="CB22" s="8">
        <f t="shared" si="11"/>
        <v>76286.2</v>
      </c>
      <c r="CC22" s="8">
        <f t="shared" si="12"/>
        <v>0</v>
      </c>
      <c r="CD22" s="8">
        <f t="shared" si="13"/>
        <v>76286.2</v>
      </c>
      <c r="CE22" s="23"/>
      <c r="CF22" s="23"/>
      <c r="CG22" s="26"/>
      <c r="CH22" s="26"/>
      <c r="CI22" s="26"/>
      <c r="CJ22" s="26"/>
      <c r="CK22" s="26"/>
      <c r="CL22" s="26"/>
    </row>
    <row r="23" spans="1:90" ht="14.25" customHeight="1" x14ac:dyDescent="0.2">
      <c r="A23" s="15" t="s">
        <v>11</v>
      </c>
      <c r="B23" s="55"/>
      <c r="C23" s="55"/>
      <c r="D23" s="55"/>
      <c r="E23" s="55"/>
      <c r="F23" s="55"/>
      <c r="G23" s="55"/>
      <c r="H23" s="8">
        <f t="shared" si="0"/>
        <v>62.5</v>
      </c>
      <c r="I23" s="8"/>
      <c r="J23" s="8">
        <f t="shared" si="1"/>
        <v>62.5</v>
      </c>
      <c r="K23" s="8"/>
      <c r="L23" s="29"/>
      <c r="M23" s="8"/>
      <c r="N23" s="8"/>
      <c r="O23" s="29"/>
      <c r="P23" s="8"/>
      <c r="Q23" s="8">
        <v>62.5</v>
      </c>
      <c r="R23" s="8">
        <v>0</v>
      </c>
      <c r="S23" s="8">
        <v>62.5</v>
      </c>
      <c r="T23" s="8"/>
      <c r="U23" s="29"/>
      <c r="V23" s="8"/>
      <c r="W23" s="8"/>
      <c r="X23" s="29"/>
      <c r="Y23" s="8"/>
      <c r="Z23" s="8">
        <f t="shared" si="2"/>
        <v>4608.8</v>
      </c>
      <c r="AA23" s="8">
        <v>0</v>
      </c>
      <c r="AB23" s="8">
        <v>4608.8</v>
      </c>
      <c r="AC23" s="8">
        <v>3715.6</v>
      </c>
      <c r="AD23" s="8">
        <v>0</v>
      </c>
      <c r="AE23" s="8">
        <v>3715.6</v>
      </c>
      <c r="AF23" s="8">
        <v>446</v>
      </c>
      <c r="AG23" s="8">
        <v>0</v>
      </c>
      <c r="AH23" s="8">
        <v>446</v>
      </c>
      <c r="AI23" s="8">
        <v>447.2</v>
      </c>
      <c r="AJ23" s="8">
        <v>0</v>
      </c>
      <c r="AK23" s="8">
        <v>447.2</v>
      </c>
      <c r="AL23" s="8">
        <f t="shared" si="3"/>
        <v>0</v>
      </c>
      <c r="AM23" s="8">
        <f t="shared" si="4"/>
        <v>0</v>
      </c>
      <c r="AN23" s="8">
        <f t="shared" si="5"/>
        <v>0</v>
      </c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>
        <v>0</v>
      </c>
      <c r="BF23" s="8">
        <v>0</v>
      </c>
      <c r="BG23" s="8"/>
      <c r="BH23" s="8">
        <v>0</v>
      </c>
      <c r="BI23" s="8">
        <v>0</v>
      </c>
      <c r="BJ23" s="8">
        <f t="shared" si="6"/>
        <v>101422.3</v>
      </c>
      <c r="BK23" s="8"/>
      <c r="BL23" s="8">
        <v>101422.3</v>
      </c>
      <c r="BM23" s="8">
        <v>101422.3</v>
      </c>
      <c r="BN23" s="30"/>
      <c r="BO23" s="8">
        <f t="shared" si="7"/>
        <v>101422.3</v>
      </c>
      <c r="BP23" s="8"/>
      <c r="BQ23" s="8"/>
      <c r="BR23" s="8"/>
      <c r="BS23" s="8"/>
      <c r="BT23" s="8"/>
      <c r="BU23" s="8"/>
      <c r="BV23" s="8"/>
      <c r="BW23" s="8">
        <v>0</v>
      </c>
      <c r="BX23" s="8">
        <v>0</v>
      </c>
      <c r="BY23" s="8">
        <f t="shared" si="8"/>
        <v>106093.6</v>
      </c>
      <c r="BZ23" s="8">
        <f t="shared" si="9"/>
        <v>0</v>
      </c>
      <c r="CA23" s="8">
        <f t="shared" si="10"/>
        <v>106093.6</v>
      </c>
      <c r="CB23" s="8">
        <f t="shared" si="11"/>
        <v>106093.6</v>
      </c>
      <c r="CC23" s="8">
        <f t="shared" si="12"/>
        <v>0</v>
      </c>
      <c r="CD23" s="8">
        <f t="shared" si="13"/>
        <v>106093.6</v>
      </c>
      <c r="CE23" s="23"/>
      <c r="CF23" s="23"/>
      <c r="CG23" s="26"/>
      <c r="CH23" s="26"/>
      <c r="CI23" s="26"/>
      <c r="CJ23" s="26"/>
      <c r="CK23" s="26"/>
      <c r="CL23" s="26"/>
    </row>
    <row r="24" spans="1:90" ht="14.25" customHeight="1" x14ac:dyDescent="0.2">
      <c r="A24" s="15" t="s">
        <v>10</v>
      </c>
      <c r="B24" s="55"/>
      <c r="C24" s="55"/>
      <c r="D24" s="55"/>
      <c r="E24" s="55"/>
      <c r="F24" s="55"/>
      <c r="G24" s="55"/>
      <c r="H24" s="8">
        <f t="shared" si="0"/>
        <v>100</v>
      </c>
      <c r="I24" s="8"/>
      <c r="J24" s="8">
        <f t="shared" si="1"/>
        <v>100</v>
      </c>
      <c r="K24" s="8"/>
      <c r="L24" s="29"/>
      <c r="M24" s="8"/>
      <c r="N24" s="8"/>
      <c r="O24" s="29"/>
      <c r="P24" s="8"/>
      <c r="Q24" s="8">
        <v>100</v>
      </c>
      <c r="R24" s="8">
        <v>0</v>
      </c>
      <c r="S24" s="8">
        <v>100</v>
      </c>
      <c r="T24" s="8"/>
      <c r="U24" s="29"/>
      <c r="V24" s="8"/>
      <c r="W24" s="8"/>
      <c r="X24" s="29"/>
      <c r="Y24" s="8"/>
      <c r="Z24" s="8">
        <f t="shared" si="2"/>
        <v>5238.5999999999995</v>
      </c>
      <c r="AA24" s="8">
        <v>0</v>
      </c>
      <c r="AB24" s="8">
        <v>5238.6000000000004</v>
      </c>
      <c r="AC24" s="8">
        <v>5165.8999999999996</v>
      </c>
      <c r="AD24" s="8">
        <v>0</v>
      </c>
      <c r="AE24" s="8">
        <v>5165.8999999999996</v>
      </c>
      <c r="AF24" s="8">
        <v>72.7</v>
      </c>
      <c r="AG24" s="8">
        <v>0</v>
      </c>
      <c r="AH24" s="8">
        <v>72.7</v>
      </c>
      <c r="AI24" s="8"/>
      <c r="AJ24" s="8">
        <v>0</v>
      </c>
      <c r="AK24" s="8">
        <v>0</v>
      </c>
      <c r="AL24" s="8">
        <f t="shared" si="3"/>
        <v>0</v>
      </c>
      <c r="AM24" s="8">
        <f t="shared" si="4"/>
        <v>0</v>
      </c>
      <c r="AN24" s="8">
        <f t="shared" si="5"/>
        <v>0</v>
      </c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>
        <v>0</v>
      </c>
      <c r="BF24" s="8">
        <v>0</v>
      </c>
      <c r="BG24" s="8"/>
      <c r="BH24" s="8">
        <v>0</v>
      </c>
      <c r="BI24" s="8">
        <v>0</v>
      </c>
      <c r="BJ24" s="8">
        <f t="shared" si="6"/>
        <v>18854.8</v>
      </c>
      <c r="BK24" s="8"/>
      <c r="BL24" s="8">
        <v>18854.8</v>
      </c>
      <c r="BM24" s="8">
        <v>18854.8</v>
      </c>
      <c r="BN24" s="30"/>
      <c r="BO24" s="8">
        <f t="shared" si="7"/>
        <v>18854.8</v>
      </c>
      <c r="BP24" s="8"/>
      <c r="BQ24" s="8"/>
      <c r="BR24" s="8"/>
      <c r="BS24" s="8"/>
      <c r="BT24" s="8"/>
      <c r="BU24" s="8"/>
      <c r="BV24" s="8"/>
      <c r="BW24" s="8">
        <v>0</v>
      </c>
      <c r="BX24" s="8">
        <v>0</v>
      </c>
      <c r="BY24" s="8">
        <f t="shared" si="8"/>
        <v>24193.399999999998</v>
      </c>
      <c r="BZ24" s="8">
        <f t="shared" si="9"/>
        <v>0</v>
      </c>
      <c r="CA24" s="8">
        <f t="shared" si="10"/>
        <v>24193.399999999998</v>
      </c>
      <c r="CB24" s="8">
        <f t="shared" si="11"/>
        <v>24193.399999999998</v>
      </c>
      <c r="CC24" s="8">
        <f t="shared" si="12"/>
        <v>0</v>
      </c>
      <c r="CD24" s="8">
        <f t="shared" si="13"/>
        <v>24193.399999999998</v>
      </c>
      <c r="CE24" s="23"/>
      <c r="CF24" s="23"/>
      <c r="CG24" s="26"/>
      <c r="CH24" s="26"/>
      <c r="CI24" s="26"/>
      <c r="CJ24" s="26"/>
      <c r="CK24" s="26"/>
      <c r="CL24" s="26"/>
    </row>
    <row r="25" spans="1:90" ht="14.25" customHeight="1" x14ac:dyDescent="0.2">
      <c r="A25" s="15" t="s">
        <v>9</v>
      </c>
      <c r="B25" s="55"/>
      <c r="C25" s="55"/>
      <c r="D25" s="55"/>
      <c r="E25" s="55"/>
      <c r="F25" s="55"/>
      <c r="G25" s="55"/>
      <c r="H25" s="8">
        <f t="shared" si="0"/>
        <v>75</v>
      </c>
      <c r="I25" s="8"/>
      <c r="J25" s="8">
        <f t="shared" si="1"/>
        <v>75</v>
      </c>
      <c r="K25" s="8"/>
      <c r="L25" s="29"/>
      <c r="M25" s="8"/>
      <c r="N25" s="8"/>
      <c r="O25" s="29"/>
      <c r="P25" s="8"/>
      <c r="Q25" s="8">
        <v>75</v>
      </c>
      <c r="R25" s="8">
        <v>0</v>
      </c>
      <c r="S25" s="8">
        <v>75</v>
      </c>
      <c r="T25" s="8"/>
      <c r="U25" s="29"/>
      <c r="V25" s="8"/>
      <c r="W25" s="8"/>
      <c r="X25" s="29"/>
      <c r="Y25" s="8"/>
      <c r="Z25" s="8">
        <f t="shared" si="2"/>
        <v>9216.1000000000022</v>
      </c>
      <c r="AA25" s="8">
        <v>0</v>
      </c>
      <c r="AB25" s="8">
        <v>9216.1</v>
      </c>
      <c r="AC25" s="8">
        <v>8745.7000000000007</v>
      </c>
      <c r="AD25" s="8">
        <v>0</v>
      </c>
      <c r="AE25" s="8">
        <v>8745.7000000000007</v>
      </c>
      <c r="AF25" s="8">
        <v>72.7</v>
      </c>
      <c r="AG25" s="8">
        <v>0</v>
      </c>
      <c r="AH25" s="8">
        <v>72.7</v>
      </c>
      <c r="AI25" s="8">
        <v>397.7</v>
      </c>
      <c r="AJ25" s="8">
        <v>0</v>
      </c>
      <c r="AK25" s="8">
        <v>397.7</v>
      </c>
      <c r="AL25" s="8">
        <f t="shared" si="3"/>
        <v>0</v>
      </c>
      <c r="AM25" s="8">
        <f t="shared" si="4"/>
        <v>0</v>
      </c>
      <c r="AN25" s="8">
        <f t="shared" si="5"/>
        <v>0</v>
      </c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>
        <v>0</v>
      </c>
      <c r="BF25" s="8">
        <v>0</v>
      </c>
      <c r="BG25" s="8"/>
      <c r="BH25" s="8">
        <v>0</v>
      </c>
      <c r="BI25" s="8">
        <v>0</v>
      </c>
      <c r="BJ25" s="8">
        <f t="shared" si="6"/>
        <v>164437.20000000001</v>
      </c>
      <c r="BK25" s="8"/>
      <c r="BL25" s="8">
        <v>164437.20000000001</v>
      </c>
      <c r="BM25" s="8">
        <v>164437.20000000001</v>
      </c>
      <c r="BN25" s="30"/>
      <c r="BO25" s="8">
        <f t="shared" si="7"/>
        <v>164437.20000000001</v>
      </c>
      <c r="BP25" s="8"/>
      <c r="BQ25" s="8"/>
      <c r="BR25" s="8"/>
      <c r="BS25" s="8"/>
      <c r="BT25" s="8"/>
      <c r="BU25" s="8"/>
      <c r="BV25" s="8"/>
      <c r="BW25" s="8">
        <v>0</v>
      </c>
      <c r="BX25" s="8">
        <v>0</v>
      </c>
      <c r="BY25" s="8">
        <f t="shared" si="8"/>
        <v>173728.30000000002</v>
      </c>
      <c r="BZ25" s="8">
        <f t="shared" si="9"/>
        <v>0</v>
      </c>
      <c r="CA25" s="8">
        <f t="shared" si="10"/>
        <v>173728.30000000002</v>
      </c>
      <c r="CB25" s="8">
        <f t="shared" si="11"/>
        <v>173728.30000000002</v>
      </c>
      <c r="CC25" s="8">
        <f t="shared" si="12"/>
        <v>0</v>
      </c>
      <c r="CD25" s="8">
        <f t="shared" si="13"/>
        <v>173728.30000000002</v>
      </c>
      <c r="CE25" s="23"/>
      <c r="CF25" s="23"/>
      <c r="CG25" s="26"/>
      <c r="CH25" s="26"/>
      <c r="CI25" s="26"/>
      <c r="CJ25" s="26"/>
      <c r="CK25" s="26"/>
      <c r="CL25" s="26"/>
    </row>
    <row r="26" spans="1:90" ht="14.25" customHeight="1" x14ac:dyDescent="0.2">
      <c r="A26" s="15" t="s">
        <v>8</v>
      </c>
      <c r="B26" s="55"/>
      <c r="C26" s="55"/>
      <c r="D26" s="55"/>
      <c r="E26" s="55"/>
      <c r="F26" s="55"/>
      <c r="G26" s="55"/>
      <c r="H26" s="8">
        <f t="shared" si="0"/>
        <v>125</v>
      </c>
      <c r="I26" s="8"/>
      <c r="J26" s="8">
        <f t="shared" si="1"/>
        <v>125</v>
      </c>
      <c r="K26" s="8"/>
      <c r="L26" s="29"/>
      <c r="M26" s="8"/>
      <c r="N26" s="8"/>
      <c r="O26" s="29"/>
      <c r="P26" s="8"/>
      <c r="Q26" s="8">
        <v>125</v>
      </c>
      <c r="R26" s="8">
        <v>0</v>
      </c>
      <c r="S26" s="8">
        <v>125</v>
      </c>
      <c r="T26" s="8"/>
      <c r="U26" s="29"/>
      <c r="V26" s="8"/>
      <c r="W26" s="8"/>
      <c r="X26" s="29"/>
      <c r="Y26" s="8"/>
      <c r="Z26" s="8">
        <f t="shared" si="2"/>
        <v>14554.800000000001</v>
      </c>
      <c r="AA26" s="8">
        <v>0</v>
      </c>
      <c r="AB26" s="8">
        <v>14554.8</v>
      </c>
      <c r="AC26" s="8">
        <v>14144.1</v>
      </c>
      <c r="AD26" s="8">
        <v>0</v>
      </c>
      <c r="AE26" s="8">
        <v>14144.1</v>
      </c>
      <c r="AF26" s="8">
        <v>82.6</v>
      </c>
      <c r="AG26" s="8">
        <v>0</v>
      </c>
      <c r="AH26" s="8">
        <v>82.6</v>
      </c>
      <c r="AI26" s="8">
        <v>328.1</v>
      </c>
      <c r="AJ26" s="8">
        <v>0</v>
      </c>
      <c r="AK26" s="8">
        <v>328.1</v>
      </c>
      <c r="AL26" s="8">
        <f t="shared" si="3"/>
        <v>0</v>
      </c>
      <c r="AM26" s="8">
        <f t="shared" si="4"/>
        <v>0</v>
      </c>
      <c r="AN26" s="8">
        <f t="shared" si="5"/>
        <v>0</v>
      </c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>
        <v>0</v>
      </c>
      <c r="BF26" s="8">
        <v>0</v>
      </c>
      <c r="BG26" s="8"/>
      <c r="BH26" s="8">
        <v>0</v>
      </c>
      <c r="BI26" s="8">
        <v>0</v>
      </c>
      <c r="BJ26" s="8">
        <f t="shared" si="6"/>
        <v>225792</v>
      </c>
      <c r="BK26" s="8"/>
      <c r="BL26" s="8">
        <v>225792</v>
      </c>
      <c r="BM26" s="8">
        <v>225792</v>
      </c>
      <c r="BN26" s="30"/>
      <c r="BO26" s="8">
        <f t="shared" si="7"/>
        <v>225792</v>
      </c>
      <c r="BP26" s="8"/>
      <c r="BQ26" s="8"/>
      <c r="BR26" s="8"/>
      <c r="BS26" s="8"/>
      <c r="BT26" s="8"/>
      <c r="BU26" s="8"/>
      <c r="BV26" s="8"/>
      <c r="BW26" s="8">
        <v>0</v>
      </c>
      <c r="BX26" s="8">
        <v>0</v>
      </c>
      <c r="BY26" s="8">
        <f t="shared" si="8"/>
        <v>240471.8</v>
      </c>
      <c r="BZ26" s="8">
        <f t="shared" si="9"/>
        <v>0</v>
      </c>
      <c r="CA26" s="8">
        <f t="shared" si="10"/>
        <v>240471.8</v>
      </c>
      <c r="CB26" s="8">
        <f t="shared" si="11"/>
        <v>240471.8</v>
      </c>
      <c r="CC26" s="8">
        <f t="shared" si="12"/>
        <v>0</v>
      </c>
      <c r="CD26" s="8">
        <f t="shared" si="13"/>
        <v>240471.8</v>
      </c>
      <c r="CE26" s="23"/>
      <c r="CF26" s="23"/>
      <c r="CG26" s="26"/>
      <c r="CH26" s="26"/>
      <c r="CI26" s="26"/>
      <c r="CJ26" s="26"/>
      <c r="CK26" s="26"/>
      <c r="CL26" s="26"/>
    </row>
    <row r="27" spans="1:90" ht="14.25" customHeight="1" x14ac:dyDescent="0.2">
      <c r="A27" s="15" t="s">
        <v>7</v>
      </c>
      <c r="B27" s="55"/>
      <c r="C27" s="55"/>
      <c r="D27" s="55"/>
      <c r="E27" s="55"/>
      <c r="F27" s="55"/>
      <c r="G27" s="55"/>
      <c r="H27" s="8">
        <f t="shared" si="0"/>
        <v>100</v>
      </c>
      <c r="I27" s="8"/>
      <c r="J27" s="8">
        <f t="shared" si="1"/>
        <v>100</v>
      </c>
      <c r="K27" s="8"/>
      <c r="L27" s="29"/>
      <c r="M27" s="8"/>
      <c r="N27" s="8"/>
      <c r="O27" s="29"/>
      <c r="P27" s="8"/>
      <c r="Q27" s="8">
        <v>100</v>
      </c>
      <c r="R27" s="8">
        <v>0</v>
      </c>
      <c r="S27" s="8">
        <v>100</v>
      </c>
      <c r="T27" s="8"/>
      <c r="U27" s="29"/>
      <c r="V27" s="8"/>
      <c r="W27" s="8"/>
      <c r="X27" s="29"/>
      <c r="Y27" s="8"/>
      <c r="Z27" s="8">
        <f t="shared" si="2"/>
        <v>10498.599999999999</v>
      </c>
      <c r="AA27" s="8">
        <v>0</v>
      </c>
      <c r="AB27" s="8">
        <v>10498.6</v>
      </c>
      <c r="AC27" s="8">
        <v>10094.799999999999</v>
      </c>
      <c r="AD27" s="8">
        <v>0</v>
      </c>
      <c r="AE27" s="8">
        <v>10094.799999999999</v>
      </c>
      <c r="AF27" s="8">
        <v>155.30000000000001</v>
      </c>
      <c r="AG27" s="8">
        <v>0</v>
      </c>
      <c r="AH27" s="8">
        <v>155.30000000000001</v>
      </c>
      <c r="AI27" s="8">
        <v>248.5</v>
      </c>
      <c r="AJ27" s="8">
        <v>0</v>
      </c>
      <c r="AK27" s="8">
        <v>248.5</v>
      </c>
      <c r="AL27" s="8">
        <f t="shared" si="3"/>
        <v>0</v>
      </c>
      <c r="AM27" s="8">
        <f t="shared" si="4"/>
        <v>200</v>
      </c>
      <c r="AN27" s="8">
        <f t="shared" si="5"/>
        <v>200</v>
      </c>
      <c r="AO27" s="8"/>
      <c r="AP27" s="8"/>
      <c r="AQ27" s="8"/>
      <c r="AR27" s="8"/>
      <c r="AS27" s="8"/>
      <c r="AT27" s="8"/>
      <c r="AU27" s="8"/>
      <c r="AV27" s="8">
        <v>200</v>
      </c>
      <c r="AW27" s="8">
        <f t="shared" si="14"/>
        <v>200</v>
      </c>
      <c r="AX27" s="8"/>
      <c r="AY27" s="8"/>
      <c r="AZ27" s="8"/>
      <c r="BA27" s="8"/>
      <c r="BB27" s="8"/>
      <c r="BC27" s="8"/>
      <c r="BD27" s="8"/>
      <c r="BE27" s="8">
        <v>0</v>
      </c>
      <c r="BF27" s="8">
        <v>0</v>
      </c>
      <c r="BG27" s="8"/>
      <c r="BH27" s="8">
        <v>0</v>
      </c>
      <c r="BI27" s="8">
        <v>0</v>
      </c>
      <c r="BJ27" s="8">
        <f t="shared" si="6"/>
        <v>17079.3</v>
      </c>
      <c r="BK27" s="8"/>
      <c r="BL27" s="8">
        <v>17079.3</v>
      </c>
      <c r="BM27" s="8">
        <v>17079.3</v>
      </c>
      <c r="BN27" s="30"/>
      <c r="BO27" s="8">
        <f t="shared" si="7"/>
        <v>17079.3</v>
      </c>
      <c r="BP27" s="8"/>
      <c r="BQ27" s="8"/>
      <c r="BR27" s="8"/>
      <c r="BS27" s="8"/>
      <c r="BT27" s="8"/>
      <c r="BU27" s="8"/>
      <c r="BV27" s="8"/>
      <c r="BW27" s="8">
        <v>0</v>
      </c>
      <c r="BX27" s="8">
        <v>0</v>
      </c>
      <c r="BY27" s="8">
        <f t="shared" si="8"/>
        <v>27677.899999999998</v>
      </c>
      <c r="BZ27" s="8">
        <f t="shared" si="9"/>
        <v>200</v>
      </c>
      <c r="CA27" s="8">
        <f t="shared" si="10"/>
        <v>27877.899999999998</v>
      </c>
      <c r="CB27" s="8">
        <f t="shared" si="11"/>
        <v>27677.899999999998</v>
      </c>
      <c r="CC27" s="8">
        <f t="shared" si="12"/>
        <v>200</v>
      </c>
      <c r="CD27" s="8">
        <f t="shared" si="13"/>
        <v>27877.899999999998</v>
      </c>
      <c r="CE27" s="23"/>
      <c r="CF27" s="23"/>
      <c r="CG27" s="26"/>
      <c r="CH27" s="26"/>
      <c r="CI27" s="26"/>
      <c r="CJ27" s="26"/>
      <c r="CK27" s="26"/>
      <c r="CL27" s="26"/>
    </row>
    <row r="28" spans="1:90" ht="14.25" customHeight="1" x14ac:dyDescent="0.2">
      <c r="A28" s="15" t="s">
        <v>6</v>
      </c>
      <c r="B28" s="55"/>
      <c r="C28" s="55"/>
      <c r="D28" s="55"/>
      <c r="E28" s="55"/>
      <c r="F28" s="55"/>
      <c r="G28" s="55"/>
      <c r="H28" s="8">
        <f t="shared" si="0"/>
        <v>112.5</v>
      </c>
      <c r="I28" s="8"/>
      <c r="J28" s="8">
        <f t="shared" si="1"/>
        <v>112.5</v>
      </c>
      <c r="K28" s="8"/>
      <c r="L28" s="29"/>
      <c r="M28" s="8"/>
      <c r="N28" s="8"/>
      <c r="O28" s="29"/>
      <c r="P28" s="8"/>
      <c r="Q28" s="8">
        <v>112.5</v>
      </c>
      <c r="R28" s="8">
        <v>0</v>
      </c>
      <c r="S28" s="8">
        <v>112.5</v>
      </c>
      <c r="T28" s="8"/>
      <c r="U28" s="29"/>
      <c r="V28" s="8"/>
      <c r="W28" s="8"/>
      <c r="X28" s="29"/>
      <c r="Y28" s="8"/>
      <c r="Z28" s="8">
        <f t="shared" si="2"/>
        <v>2004.3</v>
      </c>
      <c r="AA28" s="8">
        <v>0</v>
      </c>
      <c r="AB28" s="8">
        <v>2004.3</v>
      </c>
      <c r="AC28" s="8">
        <v>2004.3</v>
      </c>
      <c r="AD28" s="8">
        <v>0</v>
      </c>
      <c r="AE28" s="8">
        <v>2004.3</v>
      </c>
      <c r="AF28" s="8"/>
      <c r="AG28" s="8">
        <v>0</v>
      </c>
      <c r="AH28" s="8">
        <v>0</v>
      </c>
      <c r="AI28" s="8"/>
      <c r="AJ28" s="8">
        <v>0</v>
      </c>
      <c r="AK28" s="8">
        <v>0</v>
      </c>
      <c r="AL28" s="8">
        <f t="shared" si="3"/>
        <v>0</v>
      </c>
      <c r="AM28" s="8">
        <f t="shared" si="4"/>
        <v>0</v>
      </c>
      <c r="AN28" s="8">
        <f t="shared" si="5"/>
        <v>0</v>
      </c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>
        <v>0</v>
      </c>
      <c r="BF28" s="8">
        <v>0</v>
      </c>
      <c r="BG28" s="8"/>
      <c r="BH28" s="8">
        <v>0</v>
      </c>
      <c r="BI28" s="8">
        <v>0</v>
      </c>
      <c r="BJ28" s="8">
        <f t="shared" si="6"/>
        <v>92451.5</v>
      </c>
      <c r="BK28" s="8"/>
      <c r="BL28" s="8">
        <v>92451.5</v>
      </c>
      <c r="BM28" s="8">
        <v>92451.5</v>
      </c>
      <c r="BN28" s="30"/>
      <c r="BO28" s="8">
        <f t="shared" si="7"/>
        <v>92451.5</v>
      </c>
      <c r="BP28" s="8"/>
      <c r="BQ28" s="8"/>
      <c r="BR28" s="8"/>
      <c r="BS28" s="8"/>
      <c r="BT28" s="8"/>
      <c r="BU28" s="8"/>
      <c r="BV28" s="8"/>
      <c r="BW28" s="8">
        <v>0</v>
      </c>
      <c r="BX28" s="8">
        <v>0</v>
      </c>
      <c r="BY28" s="8">
        <f t="shared" si="8"/>
        <v>94568.3</v>
      </c>
      <c r="BZ28" s="8">
        <f t="shared" si="9"/>
        <v>0</v>
      </c>
      <c r="CA28" s="8">
        <f t="shared" si="10"/>
        <v>94568.3</v>
      </c>
      <c r="CB28" s="8">
        <f t="shared" si="11"/>
        <v>94568.3</v>
      </c>
      <c r="CC28" s="8">
        <f t="shared" si="12"/>
        <v>0</v>
      </c>
      <c r="CD28" s="8">
        <f t="shared" si="13"/>
        <v>94568.3</v>
      </c>
      <c r="CE28" s="23"/>
      <c r="CF28" s="23"/>
      <c r="CG28" s="26"/>
      <c r="CH28" s="26"/>
      <c r="CI28" s="26"/>
      <c r="CJ28" s="26"/>
      <c r="CK28" s="26"/>
      <c r="CL28" s="26"/>
    </row>
    <row r="29" spans="1:90" ht="14.25" customHeight="1" x14ac:dyDescent="0.2">
      <c r="A29" s="15" t="s">
        <v>5</v>
      </c>
      <c r="B29" s="55"/>
      <c r="C29" s="55"/>
      <c r="D29" s="55"/>
      <c r="E29" s="55"/>
      <c r="F29" s="55"/>
      <c r="G29" s="55"/>
      <c r="H29" s="8">
        <f t="shared" si="0"/>
        <v>100</v>
      </c>
      <c r="I29" s="8"/>
      <c r="J29" s="8">
        <f t="shared" si="1"/>
        <v>100</v>
      </c>
      <c r="K29" s="8"/>
      <c r="L29" s="29"/>
      <c r="M29" s="8"/>
      <c r="N29" s="8"/>
      <c r="O29" s="29"/>
      <c r="P29" s="8"/>
      <c r="Q29" s="8">
        <v>100</v>
      </c>
      <c r="R29" s="8">
        <v>0</v>
      </c>
      <c r="S29" s="8">
        <v>100</v>
      </c>
      <c r="T29" s="8"/>
      <c r="U29" s="29"/>
      <c r="V29" s="8"/>
      <c r="W29" s="8"/>
      <c r="X29" s="29"/>
      <c r="Y29" s="8"/>
      <c r="Z29" s="8">
        <f t="shared" si="2"/>
        <v>15967.7</v>
      </c>
      <c r="AA29" s="8">
        <v>0</v>
      </c>
      <c r="AB29" s="8">
        <v>15967.7</v>
      </c>
      <c r="AC29" s="8">
        <v>15663.2</v>
      </c>
      <c r="AD29" s="8">
        <v>0</v>
      </c>
      <c r="AE29" s="8">
        <v>15663.2</v>
      </c>
      <c r="AF29" s="8">
        <v>145.4</v>
      </c>
      <c r="AG29" s="8">
        <v>0</v>
      </c>
      <c r="AH29" s="8">
        <v>145.4</v>
      </c>
      <c r="AI29" s="8">
        <v>159.1</v>
      </c>
      <c r="AJ29" s="8">
        <v>0</v>
      </c>
      <c r="AK29" s="8">
        <v>159.1</v>
      </c>
      <c r="AL29" s="8">
        <f t="shared" si="3"/>
        <v>0</v>
      </c>
      <c r="AM29" s="8">
        <f t="shared" si="4"/>
        <v>0</v>
      </c>
      <c r="AN29" s="8">
        <f t="shared" si="5"/>
        <v>0</v>
      </c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>
        <v>0</v>
      </c>
      <c r="BF29" s="8">
        <v>0</v>
      </c>
      <c r="BG29" s="8"/>
      <c r="BH29" s="8">
        <v>0</v>
      </c>
      <c r="BI29" s="8">
        <v>0</v>
      </c>
      <c r="BJ29" s="8">
        <f t="shared" si="6"/>
        <v>181245.4</v>
      </c>
      <c r="BK29" s="8"/>
      <c r="BL29" s="8">
        <v>181245.4</v>
      </c>
      <c r="BM29" s="8">
        <v>181245.4</v>
      </c>
      <c r="BN29" s="30"/>
      <c r="BO29" s="8">
        <f t="shared" si="7"/>
        <v>181245.4</v>
      </c>
      <c r="BP29" s="8"/>
      <c r="BQ29" s="8"/>
      <c r="BR29" s="8"/>
      <c r="BS29" s="8"/>
      <c r="BT29" s="8"/>
      <c r="BU29" s="8"/>
      <c r="BV29" s="8"/>
      <c r="BW29" s="8">
        <v>0</v>
      </c>
      <c r="BX29" s="8">
        <v>0</v>
      </c>
      <c r="BY29" s="8">
        <f t="shared" si="8"/>
        <v>197313.1</v>
      </c>
      <c r="BZ29" s="8">
        <f t="shared" si="9"/>
        <v>0</v>
      </c>
      <c r="CA29" s="8">
        <f t="shared" si="10"/>
        <v>197313.1</v>
      </c>
      <c r="CB29" s="8">
        <f t="shared" si="11"/>
        <v>197313.1</v>
      </c>
      <c r="CC29" s="8">
        <f t="shared" si="12"/>
        <v>0</v>
      </c>
      <c r="CD29" s="8">
        <f t="shared" si="13"/>
        <v>197313.1</v>
      </c>
      <c r="CE29" s="23"/>
      <c r="CF29" s="23"/>
      <c r="CG29" s="26"/>
      <c r="CH29" s="26"/>
      <c r="CI29" s="26"/>
      <c r="CJ29" s="26"/>
      <c r="CK29" s="26"/>
      <c r="CL29" s="26"/>
    </row>
    <row r="30" spans="1:90" ht="14.25" customHeight="1" x14ac:dyDescent="0.2">
      <c r="A30" s="15" t="s">
        <v>4</v>
      </c>
      <c r="B30" s="55"/>
      <c r="C30" s="55"/>
      <c r="D30" s="55"/>
      <c r="E30" s="55"/>
      <c r="F30" s="55"/>
      <c r="G30" s="55"/>
      <c r="H30" s="8">
        <f t="shared" si="0"/>
        <v>62.5</v>
      </c>
      <c r="I30" s="8"/>
      <c r="J30" s="8">
        <f t="shared" si="1"/>
        <v>62.5</v>
      </c>
      <c r="K30" s="8"/>
      <c r="L30" s="29"/>
      <c r="M30" s="8"/>
      <c r="N30" s="8"/>
      <c r="O30" s="29"/>
      <c r="P30" s="8"/>
      <c r="Q30" s="8">
        <v>62.5</v>
      </c>
      <c r="R30" s="8">
        <v>0</v>
      </c>
      <c r="S30" s="8">
        <v>62.5</v>
      </c>
      <c r="T30" s="8"/>
      <c r="U30" s="29"/>
      <c r="V30" s="8"/>
      <c r="W30" s="8"/>
      <c r="X30" s="29"/>
      <c r="Y30" s="8"/>
      <c r="Z30" s="8">
        <f t="shared" si="2"/>
        <v>818.40000000000009</v>
      </c>
      <c r="AA30" s="8">
        <v>0</v>
      </c>
      <c r="AB30" s="8">
        <v>818.4</v>
      </c>
      <c r="AC30" s="8">
        <v>586.6</v>
      </c>
      <c r="AD30" s="8">
        <v>0</v>
      </c>
      <c r="AE30" s="8">
        <v>586.6</v>
      </c>
      <c r="AF30" s="8">
        <v>72.7</v>
      </c>
      <c r="AG30" s="8">
        <v>0</v>
      </c>
      <c r="AH30" s="8">
        <v>72.7</v>
      </c>
      <c r="AI30" s="8">
        <v>159.1</v>
      </c>
      <c r="AJ30" s="8">
        <v>0</v>
      </c>
      <c r="AK30" s="8">
        <v>159.1</v>
      </c>
      <c r="AL30" s="8">
        <f t="shared" si="3"/>
        <v>0</v>
      </c>
      <c r="AM30" s="8">
        <f t="shared" si="4"/>
        <v>0</v>
      </c>
      <c r="AN30" s="8">
        <f t="shared" si="5"/>
        <v>0</v>
      </c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>
        <v>0</v>
      </c>
      <c r="BF30" s="8">
        <v>0</v>
      </c>
      <c r="BG30" s="8"/>
      <c r="BH30" s="8">
        <v>0</v>
      </c>
      <c r="BI30" s="8">
        <v>0</v>
      </c>
      <c r="BJ30" s="8">
        <f t="shared" si="6"/>
        <v>32278.7</v>
      </c>
      <c r="BK30" s="8">
        <f t="shared" ref="BK30:BK32" si="15">BN30</f>
        <v>0</v>
      </c>
      <c r="BL30" s="8">
        <v>32732.5</v>
      </c>
      <c r="BM30" s="8">
        <v>32278.7</v>
      </c>
      <c r="BN30" s="30"/>
      <c r="BO30" s="8">
        <f t="shared" si="7"/>
        <v>32278.7</v>
      </c>
      <c r="BP30" s="8"/>
      <c r="BQ30" s="8"/>
      <c r="BR30" s="8"/>
      <c r="BS30" s="8"/>
      <c r="BT30" s="8"/>
      <c r="BU30" s="8"/>
      <c r="BV30" s="8"/>
      <c r="BW30" s="8">
        <v>0</v>
      </c>
      <c r="BX30" s="8">
        <v>0</v>
      </c>
      <c r="BY30" s="8">
        <f t="shared" si="8"/>
        <v>33159.599999999999</v>
      </c>
      <c r="BZ30" s="8">
        <f t="shared" si="9"/>
        <v>0</v>
      </c>
      <c r="CA30" s="8">
        <f t="shared" si="10"/>
        <v>33159.599999999999</v>
      </c>
      <c r="CB30" s="8">
        <f t="shared" si="11"/>
        <v>33159.599999999999</v>
      </c>
      <c r="CC30" s="8">
        <f t="shared" si="12"/>
        <v>0</v>
      </c>
      <c r="CD30" s="8">
        <f t="shared" si="13"/>
        <v>33159.599999999999</v>
      </c>
      <c r="CE30" s="23"/>
      <c r="CF30" s="23"/>
      <c r="CG30" s="26"/>
      <c r="CH30" s="26"/>
      <c r="CI30" s="26"/>
      <c r="CJ30" s="26"/>
      <c r="CK30" s="26"/>
      <c r="CL30" s="26"/>
    </row>
    <row r="31" spans="1:90" ht="14.25" customHeight="1" x14ac:dyDescent="0.2">
      <c r="A31" s="15" t="s">
        <v>3</v>
      </c>
      <c r="B31" s="55"/>
      <c r="C31" s="55"/>
      <c r="D31" s="55"/>
      <c r="E31" s="55"/>
      <c r="F31" s="55"/>
      <c r="G31" s="55"/>
      <c r="H31" s="8">
        <f t="shared" si="0"/>
        <v>112.5</v>
      </c>
      <c r="I31" s="8"/>
      <c r="J31" s="8">
        <f t="shared" si="1"/>
        <v>112.5</v>
      </c>
      <c r="K31" s="8"/>
      <c r="L31" s="29"/>
      <c r="M31" s="8"/>
      <c r="N31" s="8"/>
      <c r="O31" s="29"/>
      <c r="P31" s="8"/>
      <c r="Q31" s="8">
        <v>112.5</v>
      </c>
      <c r="R31" s="8">
        <v>0</v>
      </c>
      <c r="S31" s="8">
        <v>112.5</v>
      </c>
      <c r="T31" s="8"/>
      <c r="U31" s="29"/>
      <c r="V31" s="8"/>
      <c r="W31" s="8"/>
      <c r="X31" s="29"/>
      <c r="Y31" s="8"/>
      <c r="Z31" s="8">
        <f t="shared" si="2"/>
        <v>2854.5</v>
      </c>
      <c r="AA31" s="8">
        <v>0</v>
      </c>
      <c r="AB31" s="8">
        <v>2854.5</v>
      </c>
      <c r="AC31" s="8">
        <v>2456.8000000000002</v>
      </c>
      <c r="AD31" s="8">
        <v>0</v>
      </c>
      <c r="AE31" s="8">
        <v>2456.8000000000002</v>
      </c>
      <c r="AF31" s="8"/>
      <c r="AG31" s="8">
        <v>0</v>
      </c>
      <c r="AH31" s="8">
        <v>0</v>
      </c>
      <c r="AI31" s="8">
        <v>397.7</v>
      </c>
      <c r="AJ31" s="8">
        <v>0</v>
      </c>
      <c r="AK31" s="8">
        <v>397.7</v>
      </c>
      <c r="AL31" s="8">
        <f t="shared" si="3"/>
        <v>0</v>
      </c>
      <c r="AM31" s="8">
        <f t="shared" si="4"/>
        <v>0</v>
      </c>
      <c r="AN31" s="8">
        <f t="shared" si="5"/>
        <v>0</v>
      </c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>
        <v>0</v>
      </c>
      <c r="BF31" s="8">
        <v>0</v>
      </c>
      <c r="BG31" s="8"/>
      <c r="BH31" s="8">
        <v>0</v>
      </c>
      <c r="BI31" s="8">
        <v>0</v>
      </c>
      <c r="BJ31" s="8">
        <f t="shared" si="6"/>
        <v>26410.400000000001</v>
      </c>
      <c r="BK31" s="8"/>
      <c r="BL31" s="8">
        <v>26410.400000000001</v>
      </c>
      <c r="BM31" s="8">
        <v>26410.400000000001</v>
      </c>
      <c r="BN31" s="30"/>
      <c r="BO31" s="8">
        <f t="shared" si="7"/>
        <v>26410.400000000001</v>
      </c>
      <c r="BP31" s="8"/>
      <c r="BQ31" s="8"/>
      <c r="BR31" s="8"/>
      <c r="BS31" s="8"/>
      <c r="BT31" s="8"/>
      <c r="BU31" s="8"/>
      <c r="BV31" s="8"/>
      <c r="BW31" s="8">
        <v>0</v>
      </c>
      <c r="BX31" s="8">
        <v>0</v>
      </c>
      <c r="BY31" s="8">
        <f t="shared" si="8"/>
        <v>29377.4</v>
      </c>
      <c r="BZ31" s="8">
        <f t="shared" si="9"/>
        <v>0</v>
      </c>
      <c r="CA31" s="8">
        <f t="shared" si="10"/>
        <v>29377.4</v>
      </c>
      <c r="CB31" s="8">
        <f t="shared" si="11"/>
        <v>29377.4</v>
      </c>
      <c r="CC31" s="8">
        <f t="shared" si="12"/>
        <v>0</v>
      </c>
      <c r="CD31" s="8">
        <f t="shared" si="13"/>
        <v>29377.4</v>
      </c>
      <c r="CE31" s="23"/>
      <c r="CF31" s="23"/>
      <c r="CG31" s="26"/>
      <c r="CH31" s="26"/>
      <c r="CI31" s="26"/>
      <c r="CJ31" s="26"/>
      <c r="CK31" s="26"/>
      <c r="CL31" s="26"/>
    </row>
    <row r="32" spans="1:90" ht="14.25" customHeight="1" x14ac:dyDescent="0.2">
      <c r="A32" s="15" t="s">
        <v>2</v>
      </c>
      <c r="B32" s="55"/>
      <c r="C32" s="55"/>
      <c r="D32" s="55"/>
      <c r="E32" s="55"/>
      <c r="F32" s="55"/>
      <c r="G32" s="55"/>
      <c r="H32" s="8">
        <f t="shared" si="0"/>
        <v>75</v>
      </c>
      <c r="I32" s="8"/>
      <c r="J32" s="8">
        <f t="shared" si="1"/>
        <v>75</v>
      </c>
      <c r="K32" s="8"/>
      <c r="L32" s="29"/>
      <c r="M32" s="8"/>
      <c r="N32" s="8"/>
      <c r="O32" s="29"/>
      <c r="P32" s="8"/>
      <c r="Q32" s="8">
        <v>75</v>
      </c>
      <c r="R32" s="8">
        <v>0</v>
      </c>
      <c r="S32" s="8">
        <v>75</v>
      </c>
      <c r="T32" s="8"/>
      <c r="U32" s="29"/>
      <c r="V32" s="8"/>
      <c r="W32" s="8"/>
      <c r="X32" s="29"/>
      <c r="Y32" s="8"/>
      <c r="Z32" s="8">
        <f t="shared" si="2"/>
        <v>585.1</v>
      </c>
      <c r="AA32" s="8">
        <v>0</v>
      </c>
      <c r="AB32" s="8">
        <v>585.1</v>
      </c>
      <c r="AC32" s="8">
        <v>512.4</v>
      </c>
      <c r="AD32" s="8">
        <v>0</v>
      </c>
      <c r="AE32" s="8">
        <v>512.4</v>
      </c>
      <c r="AF32" s="8">
        <v>72.7</v>
      </c>
      <c r="AG32" s="8">
        <v>0</v>
      </c>
      <c r="AH32" s="8">
        <v>72.7</v>
      </c>
      <c r="AI32" s="8"/>
      <c r="AJ32" s="8">
        <v>0</v>
      </c>
      <c r="AK32" s="8">
        <v>0</v>
      </c>
      <c r="AL32" s="8">
        <f t="shared" si="3"/>
        <v>0</v>
      </c>
      <c r="AM32" s="8">
        <f t="shared" si="4"/>
        <v>200</v>
      </c>
      <c r="AN32" s="8">
        <f t="shared" si="5"/>
        <v>200</v>
      </c>
      <c r="AO32" s="8"/>
      <c r="AP32" s="8"/>
      <c r="AQ32" s="8"/>
      <c r="AR32" s="8"/>
      <c r="AS32" s="8"/>
      <c r="AT32" s="8"/>
      <c r="AU32" s="8"/>
      <c r="AV32" s="8">
        <v>200</v>
      </c>
      <c r="AW32" s="8">
        <f t="shared" si="14"/>
        <v>200</v>
      </c>
      <c r="AX32" s="8"/>
      <c r="AY32" s="8"/>
      <c r="AZ32" s="8"/>
      <c r="BA32" s="8"/>
      <c r="BB32" s="8"/>
      <c r="BC32" s="8"/>
      <c r="BD32" s="8"/>
      <c r="BE32" s="8">
        <v>0</v>
      </c>
      <c r="BF32" s="8">
        <v>0</v>
      </c>
      <c r="BG32" s="8"/>
      <c r="BH32" s="8">
        <v>0</v>
      </c>
      <c r="BI32" s="8">
        <v>0</v>
      </c>
      <c r="BJ32" s="8">
        <f>BM32+BP32+BS32+BV32</f>
        <v>22123.4</v>
      </c>
      <c r="BK32" s="8">
        <f t="shared" si="15"/>
        <v>0</v>
      </c>
      <c r="BL32" s="8">
        <v>30624.2</v>
      </c>
      <c r="BM32" s="8">
        <v>22123.4</v>
      </c>
      <c r="BN32" s="30"/>
      <c r="BO32" s="8">
        <f t="shared" si="7"/>
        <v>22123.4</v>
      </c>
      <c r="BP32" s="8"/>
      <c r="BQ32" s="8"/>
      <c r="BR32" s="8"/>
      <c r="BS32" s="8"/>
      <c r="BT32" s="8"/>
      <c r="BU32" s="8"/>
      <c r="BV32" s="8"/>
      <c r="BW32" s="8">
        <v>0</v>
      </c>
      <c r="BX32" s="8">
        <v>0</v>
      </c>
      <c r="BY32" s="8">
        <f t="shared" si="8"/>
        <v>22783.5</v>
      </c>
      <c r="BZ32" s="8">
        <f t="shared" si="9"/>
        <v>200</v>
      </c>
      <c r="CA32" s="8">
        <f t="shared" si="10"/>
        <v>22983.5</v>
      </c>
      <c r="CB32" s="8">
        <f>H32+Z32+AL32+AX32+BD32+BJ32</f>
        <v>22783.5</v>
      </c>
      <c r="CC32" s="8">
        <f t="shared" si="12"/>
        <v>200</v>
      </c>
      <c r="CD32" s="8">
        <f t="shared" si="13"/>
        <v>22983.5</v>
      </c>
      <c r="CE32" s="23"/>
      <c r="CF32" s="23"/>
      <c r="CG32" s="26"/>
      <c r="CH32" s="26"/>
      <c r="CI32" s="26"/>
      <c r="CJ32" s="26"/>
      <c r="CK32" s="26"/>
      <c r="CL32" s="26"/>
    </row>
    <row r="33" spans="1:91" ht="14.25" customHeight="1" x14ac:dyDescent="0.2">
      <c r="A33" s="15" t="s">
        <v>1</v>
      </c>
      <c r="B33" s="55"/>
      <c r="C33" s="55"/>
      <c r="D33" s="55"/>
      <c r="E33" s="55"/>
      <c r="F33" s="55"/>
      <c r="G33" s="55"/>
      <c r="H33" s="8">
        <f t="shared" si="0"/>
        <v>12800</v>
      </c>
      <c r="I33" s="8">
        <f t="shared" ref="I33" si="16">L33+O33+U33+X33</f>
        <v>0</v>
      </c>
      <c r="J33" s="8">
        <f t="shared" si="1"/>
        <v>12800</v>
      </c>
      <c r="K33" s="8">
        <v>3000</v>
      </c>
      <c r="L33" s="29"/>
      <c r="M33" s="8">
        <f t="shared" ref="M33" si="17">K33+L33</f>
        <v>3000</v>
      </c>
      <c r="N33" s="8">
        <v>8000</v>
      </c>
      <c r="O33" s="29"/>
      <c r="P33" s="8">
        <f t="shared" ref="P33" si="18">N33+O33</f>
        <v>8000</v>
      </c>
      <c r="Q33" s="8"/>
      <c r="R33" s="8">
        <v>0</v>
      </c>
      <c r="S33" s="8">
        <v>0</v>
      </c>
      <c r="T33" s="8">
        <v>1000</v>
      </c>
      <c r="U33" s="29"/>
      <c r="V33" s="8">
        <f t="shared" ref="V33" si="19">T33+U33</f>
        <v>1000</v>
      </c>
      <c r="W33" s="8">
        <v>800</v>
      </c>
      <c r="X33" s="29"/>
      <c r="Y33" s="8">
        <f t="shared" ref="Y33" si="20">W33+X33</f>
        <v>800</v>
      </c>
      <c r="Z33" s="8">
        <f t="shared" si="2"/>
        <v>0</v>
      </c>
      <c r="AA33" s="8">
        <v>0</v>
      </c>
      <c r="AB33" s="8">
        <v>0</v>
      </c>
      <c r="AC33" s="8"/>
      <c r="AD33" s="8">
        <v>0</v>
      </c>
      <c r="AE33" s="8">
        <v>0</v>
      </c>
      <c r="AF33" s="8"/>
      <c r="AG33" s="8">
        <v>0</v>
      </c>
      <c r="AH33" s="8">
        <v>0</v>
      </c>
      <c r="AI33" s="8"/>
      <c r="AJ33" s="8">
        <v>0</v>
      </c>
      <c r="AK33" s="8">
        <v>0</v>
      </c>
      <c r="AL33" s="8">
        <f t="shared" si="3"/>
        <v>2500</v>
      </c>
      <c r="AM33" s="8">
        <f t="shared" si="4"/>
        <v>0</v>
      </c>
      <c r="AN33" s="8">
        <f t="shared" si="5"/>
        <v>2500</v>
      </c>
      <c r="AO33" s="8">
        <v>1000</v>
      </c>
      <c r="AP33" s="8">
        <v>0</v>
      </c>
      <c r="AQ33" s="8">
        <v>1000</v>
      </c>
      <c r="AR33" s="8">
        <v>1500</v>
      </c>
      <c r="AS33" s="8">
        <v>0</v>
      </c>
      <c r="AT33" s="8">
        <v>1500</v>
      </c>
      <c r="AU33" s="8"/>
      <c r="AV33" s="8"/>
      <c r="AW33" s="8"/>
      <c r="AX33" s="8">
        <v>900</v>
      </c>
      <c r="AY33" s="8">
        <v>0</v>
      </c>
      <c r="AZ33" s="8">
        <v>900</v>
      </c>
      <c r="BA33" s="8">
        <v>900</v>
      </c>
      <c r="BB33" s="8">
        <v>0</v>
      </c>
      <c r="BC33" s="8">
        <v>900</v>
      </c>
      <c r="BD33" s="8">
        <v>2700</v>
      </c>
      <c r="BE33" s="8">
        <v>0</v>
      </c>
      <c r="BF33" s="8">
        <v>2700</v>
      </c>
      <c r="BG33" s="8">
        <v>2700</v>
      </c>
      <c r="BH33" s="8">
        <v>0</v>
      </c>
      <c r="BI33" s="8">
        <v>2700</v>
      </c>
      <c r="BJ33" s="8">
        <f t="shared" si="6"/>
        <v>465000</v>
      </c>
      <c r="BK33" s="8"/>
      <c r="BL33" s="8">
        <v>465000</v>
      </c>
      <c r="BM33" s="8"/>
      <c r="BN33" s="30"/>
      <c r="BO33" s="8"/>
      <c r="BP33" s="8">
        <v>65000</v>
      </c>
      <c r="BQ33" s="8">
        <v>0</v>
      </c>
      <c r="BR33" s="8">
        <v>65000</v>
      </c>
      <c r="BS33" s="8">
        <v>200000</v>
      </c>
      <c r="BT33" s="8">
        <v>0</v>
      </c>
      <c r="BU33" s="8">
        <v>200000</v>
      </c>
      <c r="BV33" s="8">
        <v>200000</v>
      </c>
      <c r="BW33" s="8">
        <v>0</v>
      </c>
      <c r="BX33" s="8">
        <v>200000</v>
      </c>
      <c r="BY33" s="8">
        <f t="shared" si="8"/>
        <v>483900</v>
      </c>
      <c r="BZ33" s="8">
        <f t="shared" si="9"/>
        <v>0</v>
      </c>
      <c r="CA33" s="8">
        <f t="shared" si="10"/>
        <v>483900</v>
      </c>
      <c r="CB33" s="8">
        <f t="shared" si="11"/>
        <v>483900</v>
      </c>
      <c r="CC33" s="8">
        <f t="shared" si="12"/>
        <v>0</v>
      </c>
      <c r="CD33" s="8">
        <f t="shared" si="13"/>
        <v>483900</v>
      </c>
      <c r="CE33" s="23"/>
      <c r="CF33" s="23"/>
      <c r="CG33" s="26"/>
      <c r="CH33" s="26"/>
      <c r="CI33" s="26"/>
      <c r="CJ33" s="26"/>
      <c r="CK33" s="26"/>
      <c r="CL33" s="26"/>
    </row>
    <row r="34" spans="1:91" ht="14.25" customHeight="1" x14ac:dyDescent="0.2">
      <c r="A34" s="1" t="s">
        <v>0</v>
      </c>
      <c r="B34" s="1"/>
      <c r="C34" s="7"/>
      <c r="D34" s="7"/>
      <c r="E34" s="7"/>
      <c r="F34" s="7"/>
      <c r="G34" s="7"/>
      <c r="H34" s="9">
        <f>SUM(H11:H33)</f>
        <v>15300</v>
      </c>
      <c r="I34" s="9">
        <f t="shared" ref="I34:CB34" si="21">SUM(I11:I33)</f>
        <v>0</v>
      </c>
      <c r="J34" s="9">
        <f t="shared" si="21"/>
        <v>15300</v>
      </c>
      <c r="K34" s="9">
        <f t="shared" si="21"/>
        <v>3000</v>
      </c>
      <c r="L34" s="9">
        <f t="shared" si="21"/>
        <v>0</v>
      </c>
      <c r="M34" s="9">
        <f t="shared" si="21"/>
        <v>3000</v>
      </c>
      <c r="N34" s="9">
        <f t="shared" si="21"/>
        <v>8000</v>
      </c>
      <c r="O34" s="9">
        <f t="shared" si="21"/>
        <v>0</v>
      </c>
      <c r="P34" s="9">
        <f t="shared" si="21"/>
        <v>8000</v>
      </c>
      <c r="Q34" s="9">
        <f t="shared" si="21"/>
        <v>2500</v>
      </c>
      <c r="R34" s="9">
        <f t="shared" si="21"/>
        <v>0</v>
      </c>
      <c r="S34" s="9">
        <f t="shared" si="21"/>
        <v>2500</v>
      </c>
      <c r="T34" s="9">
        <f t="shared" si="21"/>
        <v>1000</v>
      </c>
      <c r="U34" s="9">
        <f t="shared" si="21"/>
        <v>0</v>
      </c>
      <c r="V34" s="9">
        <f t="shared" si="21"/>
        <v>1000</v>
      </c>
      <c r="W34" s="9">
        <f t="shared" si="21"/>
        <v>800</v>
      </c>
      <c r="X34" s="9">
        <f t="shared" si="21"/>
        <v>0</v>
      </c>
      <c r="Y34" s="9">
        <f t="shared" si="21"/>
        <v>800</v>
      </c>
      <c r="Z34" s="9">
        <f t="shared" si="21"/>
        <v>94043.5</v>
      </c>
      <c r="AA34" s="9">
        <f t="shared" si="21"/>
        <v>0</v>
      </c>
      <c r="AB34" s="9">
        <f t="shared" si="21"/>
        <v>94043.5</v>
      </c>
      <c r="AC34" s="9">
        <f t="shared" si="21"/>
        <v>86796.800000000003</v>
      </c>
      <c r="AD34" s="9">
        <f t="shared" si="21"/>
        <v>0</v>
      </c>
      <c r="AE34" s="9">
        <f t="shared" si="21"/>
        <v>86796.800000000003</v>
      </c>
      <c r="AF34" s="9">
        <f t="shared" si="21"/>
        <v>2583.9</v>
      </c>
      <c r="AG34" s="9">
        <f t="shared" si="21"/>
        <v>0</v>
      </c>
      <c r="AH34" s="9">
        <f t="shared" si="21"/>
        <v>2583.9</v>
      </c>
      <c r="AI34" s="9">
        <f t="shared" si="21"/>
        <v>4662.7999999999993</v>
      </c>
      <c r="AJ34" s="9">
        <f t="shared" si="21"/>
        <v>0</v>
      </c>
      <c r="AK34" s="9">
        <f t="shared" si="21"/>
        <v>4662.7999999999993</v>
      </c>
      <c r="AL34" s="9">
        <f t="shared" si="21"/>
        <v>2500</v>
      </c>
      <c r="AM34" s="9">
        <f t="shared" si="21"/>
        <v>3200</v>
      </c>
      <c r="AN34" s="9">
        <f t="shared" si="21"/>
        <v>5700</v>
      </c>
      <c r="AO34" s="9">
        <f t="shared" si="21"/>
        <v>1000</v>
      </c>
      <c r="AP34" s="9">
        <f t="shared" si="21"/>
        <v>0</v>
      </c>
      <c r="AQ34" s="9">
        <f t="shared" si="21"/>
        <v>1000</v>
      </c>
      <c r="AR34" s="9">
        <f t="shared" si="21"/>
        <v>1500</v>
      </c>
      <c r="AS34" s="9">
        <f t="shared" si="21"/>
        <v>0</v>
      </c>
      <c r="AT34" s="9">
        <f t="shared" si="21"/>
        <v>1500</v>
      </c>
      <c r="AU34" s="9">
        <f t="shared" si="21"/>
        <v>0</v>
      </c>
      <c r="AV34" s="9">
        <f t="shared" si="21"/>
        <v>3200</v>
      </c>
      <c r="AW34" s="9">
        <f t="shared" si="21"/>
        <v>3200</v>
      </c>
      <c r="AX34" s="9">
        <f t="shared" si="21"/>
        <v>900</v>
      </c>
      <c r="AY34" s="9">
        <f t="shared" si="21"/>
        <v>0</v>
      </c>
      <c r="AZ34" s="9">
        <f t="shared" si="21"/>
        <v>900</v>
      </c>
      <c r="BA34" s="9">
        <f t="shared" si="21"/>
        <v>900</v>
      </c>
      <c r="BB34" s="9">
        <f t="shared" si="21"/>
        <v>0</v>
      </c>
      <c r="BC34" s="9">
        <f t="shared" si="21"/>
        <v>900</v>
      </c>
      <c r="BD34" s="9">
        <f t="shared" si="21"/>
        <v>2700</v>
      </c>
      <c r="BE34" s="9">
        <f t="shared" si="21"/>
        <v>0</v>
      </c>
      <c r="BF34" s="9">
        <f t="shared" si="21"/>
        <v>2700</v>
      </c>
      <c r="BG34" s="9">
        <f t="shared" si="21"/>
        <v>2700</v>
      </c>
      <c r="BH34" s="9">
        <f t="shared" si="21"/>
        <v>0</v>
      </c>
      <c r="BI34" s="9">
        <f t="shared" si="21"/>
        <v>2700</v>
      </c>
      <c r="BJ34" s="9">
        <f t="shared" si="21"/>
        <v>1872266.2999999998</v>
      </c>
      <c r="BK34" s="9">
        <f t="shared" si="21"/>
        <v>0</v>
      </c>
      <c r="BL34" s="9">
        <f t="shared" si="21"/>
        <v>1881220.9</v>
      </c>
      <c r="BM34" s="9">
        <f t="shared" si="21"/>
        <v>1407266.2999999998</v>
      </c>
      <c r="BN34" s="9">
        <f t="shared" si="21"/>
        <v>0</v>
      </c>
      <c r="BO34" s="9">
        <f t="shared" si="21"/>
        <v>1407266.2999999998</v>
      </c>
      <c r="BP34" s="9">
        <f t="shared" si="21"/>
        <v>65000</v>
      </c>
      <c r="BQ34" s="9">
        <f t="shared" si="21"/>
        <v>0</v>
      </c>
      <c r="BR34" s="9">
        <f t="shared" si="21"/>
        <v>65000</v>
      </c>
      <c r="BS34" s="9">
        <f t="shared" si="21"/>
        <v>200000</v>
      </c>
      <c r="BT34" s="9">
        <f t="shared" si="21"/>
        <v>0</v>
      </c>
      <c r="BU34" s="9">
        <f t="shared" si="21"/>
        <v>200000</v>
      </c>
      <c r="BV34" s="9">
        <f t="shared" si="21"/>
        <v>200000</v>
      </c>
      <c r="BW34" s="9">
        <f t="shared" si="21"/>
        <v>0</v>
      </c>
      <c r="BX34" s="9">
        <f t="shared" si="21"/>
        <v>200000</v>
      </c>
      <c r="BY34" s="9">
        <f t="shared" si="21"/>
        <v>1987709.8</v>
      </c>
      <c r="BZ34" s="9">
        <f t="shared" si="21"/>
        <v>3200</v>
      </c>
      <c r="CA34" s="9">
        <f t="shared" si="21"/>
        <v>1990909.8</v>
      </c>
      <c r="CB34" s="9">
        <f t="shared" si="21"/>
        <v>1987709.8</v>
      </c>
      <c r="CC34" s="9">
        <f t="shared" ref="CC34:CD34" si="22">SUM(CC11:CC33)</f>
        <v>3200</v>
      </c>
      <c r="CD34" s="9">
        <f t="shared" si="22"/>
        <v>1990909.8</v>
      </c>
      <c r="CE34" s="23"/>
      <c r="CF34" s="23"/>
      <c r="CG34" s="27"/>
      <c r="CH34" s="28"/>
      <c r="CI34" s="28"/>
      <c r="CJ34" s="27"/>
      <c r="CK34" s="28"/>
      <c r="CL34" s="28"/>
    </row>
    <row r="35" spans="1:91" s="36" customFormat="1" ht="89.25" customHeight="1" x14ac:dyDescent="0.25">
      <c r="A35" s="31" t="s">
        <v>78</v>
      </c>
      <c r="B35" s="32"/>
      <c r="C35" s="33"/>
      <c r="D35" s="33"/>
      <c r="E35" s="33"/>
      <c r="F35" s="33"/>
      <c r="G35" s="33"/>
      <c r="H35" s="33"/>
      <c r="I35" s="33"/>
      <c r="J35" s="33"/>
      <c r="K35" s="46"/>
      <c r="L35" s="47"/>
      <c r="M35" s="48"/>
      <c r="N35" s="49"/>
      <c r="O35" s="49"/>
      <c r="P35" s="49"/>
      <c r="Q35" s="34"/>
      <c r="R35" s="34"/>
      <c r="S35" s="34"/>
      <c r="T35" s="46"/>
      <c r="U35" s="47"/>
      <c r="V35" s="48"/>
      <c r="W35" s="46"/>
      <c r="X35" s="47"/>
      <c r="Y35" s="48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66" t="s">
        <v>96</v>
      </c>
      <c r="AV35" s="67"/>
      <c r="AW35" s="68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45"/>
      <c r="BN35" s="45"/>
      <c r="BO35" s="45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5"/>
      <c r="CF35" s="35"/>
      <c r="CG35" s="35"/>
      <c r="CH35" s="35"/>
      <c r="CI35" s="35"/>
      <c r="CJ35" s="35"/>
      <c r="CK35" s="35"/>
      <c r="CL35" s="35"/>
      <c r="CM35" s="35"/>
    </row>
    <row r="36" spans="1:91" x14ac:dyDescent="0.2"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</row>
  </sheetData>
  <mergeCells count="104">
    <mergeCell ref="H2:AC2"/>
    <mergeCell ref="AU35:AW35"/>
    <mergeCell ref="AF9:AH9"/>
    <mergeCell ref="AI9:AK9"/>
    <mergeCell ref="B20:G20"/>
    <mergeCell ref="AU9:AW9"/>
    <mergeCell ref="AU7:AW7"/>
    <mergeCell ref="AU8:AW8"/>
    <mergeCell ref="AU6:AW6"/>
    <mergeCell ref="AO5:AW5"/>
    <mergeCell ref="AL5:AN7"/>
    <mergeCell ref="AL8:AN8"/>
    <mergeCell ref="AL9:AN9"/>
    <mergeCell ref="H4:BX4"/>
    <mergeCell ref="BY4:CA4"/>
    <mergeCell ref="B23:G23"/>
    <mergeCell ref="B24:G24"/>
    <mergeCell ref="H5:J7"/>
    <mergeCell ref="K8:M8"/>
    <mergeCell ref="N8:P8"/>
    <mergeCell ref="K9:M9"/>
    <mergeCell ref="N9:P9"/>
    <mergeCell ref="K6:P6"/>
    <mergeCell ref="K7:M7"/>
    <mergeCell ref="N7:P7"/>
    <mergeCell ref="H8:J8"/>
    <mergeCell ref="H9:J9"/>
    <mergeCell ref="BM9:BO9"/>
    <mergeCell ref="BP9:BR9"/>
    <mergeCell ref="BM5:BS5"/>
    <mergeCell ref="BM7:BO7"/>
    <mergeCell ref="BP7:BR7"/>
    <mergeCell ref="BM6:BR6"/>
    <mergeCell ref="BG6:BI7"/>
    <mergeCell ref="AC6:AE6"/>
    <mergeCell ref="AF6:AK6"/>
    <mergeCell ref="AO6:AQ6"/>
    <mergeCell ref="AR6:AT6"/>
    <mergeCell ref="CB4:CD4"/>
    <mergeCell ref="AC5:AK5"/>
    <mergeCell ref="BG5:BI5"/>
    <mergeCell ref="Q8:S8"/>
    <mergeCell ref="AC8:AE8"/>
    <mergeCell ref="AF8:AH8"/>
    <mergeCell ref="AI8:AK8"/>
    <mergeCell ref="AO8:AQ8"/>
    <mergeCell ref="AR8:AT8"/>
    <mergeCell ref="BG8:BI8"/>
    <mergeCell ref="BM8:BO8"/>
    <mergeCell ref="BP8:BR8"/>
    <mergeCell ref="CB5:CD5"/>
    <mergeCell ref="CB6:CD9"/>
    <mergeCell ref="BY5:CA9"/>
    <mergeCell ref="Q7:S7"/>
    <mergeCell ref="AC7:AE7"/>
    <mergeCell ref="AF7:AH7"/>
    <mergeCell ref="AI7:AK7"/>
    <mergeCell ref="BD5:BD7"/>
    <mergeCell ref="AO7:AQ7"/>
    <mergeCell ref="AR7:AT7"/>
    <mergeCell ref="Q6:S6"/>
    <mergeCell ref="BG9:BI9"/>
    <mergeCell ref="A5:A10"/>
    <mergeCell ref="B5:B10"/>
    <mergeCell ref="B33:G33"/>
    <mergeCell ref="B11:G11"/>
    <mergeCell ref="B12:G12"/>
    <mergeCell ref="B13:G13"/>
    <mergeCell ref="B14:G14"/>
    <mergeCell ref="B15:G15"/>
    <mergeCell ref="B16:G16"/>
    <mergeCell ref="B17:G17"/>
    <mergeCell ref="B30:G30"/>
    <mergeCell ref="B31:G31"/>
    <mergeCell ref="B32:G32"/>
    <mergeCell ref="B25:G25"/>
    <mergeCell ref="B26:G26"/>
    <mergeCell ref="B27:G27"/>
    <mergeCell ref="B28:G28"/>
    <mergeCell ref="B29:G29"/>
    <mergeCell ref="B22:G22"/>
    <mergeCell ref="B18:G18"/>
    <mergeCell ref="B19:G19"/>
    <mergeCell ref="B21:G21"/>
    <mergeCell ref="BM35:BO35"/>
    <mergeCell ref="K35:M35"/>
    <mergeCell ref="N35:P35"/>
    <mergeCell ref="K5:Y5"/>
    <mergeCell ref="T8:V8"/>
    <mergeCell ref="W8:Y8"/>
    <mergeCell ref="T9:V9"/>
    <mergeCell ref="W9:Y9"/>
    <mergeCell ref="T6:Y6"/>
    <mergeCell ref="T7:V7"/>
    <mergeCell ref="W7:Y7"/>
    <mergeCell ref="T35:V35"/>
    <mergeCell ref="W35:Y35"/>
    <mergeCell ref="AO9:AQ9"/>
    <mergeCell ref="AR9:AT9"/>
    <mergeCell ref="Z5:Z7"/>
    <mergeCell ref="AX5:AX7"/>
    <mergeCell ref="Q9:S9"/>
    <mergeCell ref="AC9:AE9"/>
    <mergeCell ref="BJ5:BJ7"/>
  </mergeCells>
  <pageMargins left="0.19685039370078741" right="0" top="0.31496062992125984" bottom="0" header="0" footer="0"/>
  <pageSetup paperSize="9" scale="67" firstPageNumber="941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МБТ 2018</vt:lpstr>
      <vt:lpstr>'Иные МБТ 2018'!Заголовки_для_печати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Фрей Валентина Александровна</dc:creator>
  <cp:lastModifiedBy>Смирных Елена Валентиновна</cp:lastModifiedBy>
  <cp:lastPrinted>2018-06-13T11:33:13Z</cp:lastPrinted>
  <dcterms:created xsi:type="dcterms:W3CDTF">2017-10-19T09:26:08Z</dcterms:created>
  <dcterms:modified xsi:type="dcterms:W3CDTF">2018-06-13T11:33:15Z</dcterms:modified>
</cp:coreProperties>
</file>